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490" windowHeight="6960"/>
  </bookViews>
  <sheets>
    <sheet name="SOCIOLOGIA" sheetId="4" r:id="rId1"/>
  </sheets>
  <definedNames>
    <definedName name="_xlnm._FilterDatabase" localSheetId="0" hidden="1">SOCIOLOGIA!$A$7:$A$25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4" l="1"/>
  <c r="N18" i="4"/>
  <c r="O18" i="4"/>
  <c r="R31" i="4" l="1"/>
  <c r="Q31" i="4"/>
  <c r="O31" i="4"/>
  <c r="N31" i="4"/>
  <c r="R48" i="4"/>
  <c r="Q48" i="4"/>
  <c r="N48" i="4"/>
  <c r="O48" i="4"/>
  <c r="R82" i="4"/>
  <c r="Q82" i="4"/>
  <c r="Q76" i="4"/>
  <c r="Q77" i="4"/>
  <c r="Q75" i="4"/>
  <c r="Q71" i="4"/>
  <c r="Q72" i="4"/>
  <c r="Q73" i="4"/>
  <c r="Q70" i="4"/>
  <c r="Q67" i="4"/>
  <c r="Q68" i="4"/>
  <c r="Q66" i="4"/>
  <c r="R76" i="4"/>
  <c r="R77" i="4"/>
  <c r="R75" i="4"/>
  <c r="R71" i="4"/>
  <c r="R72" i="4"/>
  <c r="R73" i="4"/>
  <c r="R70" i="4"/>
  <c r="R67" i="4"/>
  <c r="R68" i="4"/>
  <c r="R66" i="4"/>
  <c r="R65" i="4"/>
  <c r="Q65" i="4"/>
  <c r="R57" i="4"/>
  <c r="R58" i="4"/>
  <c r="R59" i="4"/>
  <c r="R60" i="4"/>
  <c r="Q57" i="4"/>
  <c r="Q58" i="4"/>
  <c r="Q59" i="4"/>
  <c r="Q60" i="4"/>
  <c r="Q54" i="4"/>
  <c r="R54" i="4"/>
  <c r="R47" i="4"/>
  <c r="R49" i="4"/>
  <c r="R50" i="4"/>
  <c r="R51" i="4"/>
  <c r="R53" i="4"/>
  <c r="R46" i="4"/>
  <c r="R40" i="4"/>
  <c r="R41" i="4"/>
  <c r="R43" i="4"/>
  <c r="R44" i="4"/>
  <c r="R39" i="4"/>
  <c r="R33" i="4"/>
  <c r="R34" i="4"/>
  <c r="R35" i="4"/>
  <c r="R36" i="4"/>
  <c r="R37" i="4"/>
  <c r="R32" i="4"/>
  <c r="R27" i="4"/>
  <c r="R28" i="4"/>
  <c r="R29" i="4"/>
  <c r="R30" i="4"/>
  <c r="R26" i="4"/>
  <c r="R20" i="4"/>
  <c r="R21" i="4"/>
  <c r="R22" i="4"/>
  <c r="R23" i="4"/>
  <c r="R24" i="4"/>
  <c r="R19" i="4"/>
  <c r="R11" i="4"/>
  <c r="R12" i="4"/>
  <c r="R13" i="4"/>
  <c r="R14" i="4"/>
  <c r="R15" i="4"/>
  <c r="R10" i="4"/>
  <c r="Q10" i="4"/>
  <c r="Q53" i="4"/>
  <c r="Q47" i="4"/>
  <c r="Q49" i="4"/>
  <c r="Q50" i="4"/>
  <c r="Q51" i="4"/>
  <c r="Q46" i="4"/>
  <c r="Q44" i="4"/>
  <c r="Q43" i="4"/>
  <c r="Q40" i="4"/>
  <c r="Q41" i="4"/>
  <c r="Q39" i="4"/>
  <c r="Q33" i="4"/>
  <c r="Q34" i="4"/>
  <c r="Q35" i="4"/>
  <c r="Q36" i="4"/>
  <c r="Q37" i="4"/>
  <c r="Q32" i="4"/>
  <c r="Q30" i="4"/>
  <c r="Q26" i="4"/>
  <c r="Q27" i="4"/>
  <c r="N83" i="4"/>
  <c r="N82" i="4"/>
  <c r="O77" i="4"/>
  <c r="N77" i="4"/>
  <c r="O76" i="4"/>
  <c r="N76" i="4"/>
  <c r="O75" i="4"/>
  <c r="N75" i="4"/>
  <c r="O74" i="4"/>
  <c r="N74" i="4"/>
  <c r="O73" i="4"/>
  <c r="N73" i="4"/>
  <c r="O72" i="4"/>
  <c r="N72" i="4"/>
  <c r="O71" i="4"/>
  <c r="N71" i="4"/>
  <c r="O70" i="4"/>
  <c r="N70" i="4"/>
  <c r="O68" i="4"/>
  <c r="N68" i="4"/>
  <c r="O67" i="4"/>
  <c r="N67" i="4"/>
  <c r="O66" i="4"/>
  <c r="N66" i="4"/>
  <c r="O65" i="4"/>
  <c r="N65" i="4"/>
  <c r="O64" i="4"/>
  <c r="N64" i="4"/>
  <c r="O63" i="4"/>
  <c r="N63" i="4"/>
  <c r="O62" i="4"/>
  <c r="N62" i="4"/>
  <c r="O60" i="4"/>
  <c r="N60" i="4"/>
  <c r="O59" i="4"/>
  <c r="N59" i="4"/>
  <c r="O58" i="4"/>
  <c r="N58" i="4"/>
  <c r="O57" i="4"/>
  <c r="N57" i="4"/>
  <c r="O54" i="4"/>
  <c r="N54" i="4"/>
  <c r="O53" i="4"/>
  <c r="N53" i="4"/>
  <c r="O52" i="4"/>
  <c r="N52" i="4"/>
  <c r="O51" i="4"/>
  <c r="N51" i="4"/>
  <c r="O50" i="4"/>
  <c r="N50" i="4"/>
  <c r="O49" i="4"/>
  <c r="N49" i="4"/>
  <c r="O47" i="4"/>
  <c r="N47" i="4"/>
  <c r="O46" i="4"/>
  <c r="N46" i="4"/>
  <c r="O45" i="4"/>
  <c r="N45" i="4"/>
  <c r="O44" i="4"/>
  <c r="N44" i="4"/>
  <c r="O43" i="4"/>
  <c r="N43" i="4"/>
  <c r="O41" i="4"/>
  <c r="N41" i="4"/>
  <c r="O40" i="4"/>
  <c r="N40" i="4"/>
  <c r="O39" i="4"/>
  <c r="N39" i="4"/>
  <c r="O38" i="4"/>
  <c r="N38" i="4"/>
  <c r="O37" i="4"/>
  <c r="N37" i="4"/>
  <c r="O36" i="4"/>
  <c r="N36" i="4"/>
  <c r="O35" i="4"/>
  <c r="N35" i="4"/>
  <c r="O34" i="4"/>
  <c r="N34" i="4"/>
  <c r="O33" i="4"/>
  <c r="N33" i="4"/>
  <c r="O32" i="4"/>
  <c r="O30" i="4"/>
  <c r="O29" i="4"/>
  <c r="N29" i="4"/>
  <c r="O28" i="4"/>
  <c r="N28" i="4"/>
  <c r="O27" i="4"/>
  <c r="N27" i="4"/>
  <c r="O26" i="4"/>
  <c r="O24" i="4"/>
  <c r="O23" i="4"/>
  <c r="N23" i="4"/>
  <c r="O22" i="4"/>
  <c r="N22" i="4"/>
  <c r="O21" i="4"/>
  <c r="N21" i="4"/>
  <c r="O20" i="4"/>
  <c r="N20" i="4"/>
  <c r="O19" i="4"/>
  <c r="N19" i="4"/>
  <c r="O17" i="4"/>
  <c r="N17" i="4"/>
  <c r="O16" i="4"/>
  <c r="N16" i="4"/>
  <c r="O15" i="4"/>
  <c r="N15" i="4"/>
  <c r="O14" i="4"/>
  <c r="N14" i="4"/>
  <c r="O13" i="4"/>
  <c r="N13" i="4"/>
  <c r="O12" i="4"/>
  <c r="N12" i="4"/>
  <c r="O11" i="4"/>
  <c r="N11" i="4"/>
  <c r="O10" i="4"/>
  <c r="N10" i="4"/>
  <c r="Q28" i="4"/>
  <c r="Q29" i="4"/>
  <c r="Q15" i="4"/>
  <c r="E79" i="4"/>
  <c r="E78" i="4"/>
  <c r="E72" i="4"/>
  <c r="E71" i="4"/>
  <c r="Q14" i="4"/>
  <c r="Q11" i="4"/>
  <c r="Q12" i="4"/>
  <c r="Q13" i="4"/>
  <c r="Q19" i="4"/>
  <c r="Q20" i="4"/>
  <c r="Q21" i="4"/>
  <c r="Q22" i="4"/>
  <c r="Q23" i="4"/>
  <c r="Q24" i="4"/>
  <c r="K8" i="4"/>
</calcChain>
</file>

<file path=xl/sharedStrings.xml><?xml version="1.0" encoding="utf-8"?>
<sst xmlns="http://schemas.openxmlformats.org/spreadsheetml/2006/main" count="419" uniqueCount="163">
  <si>
    <t>Malla curricular:</t>
  </si>
  <si>
    <t>Actualización 2013</t>
  </si>
  <si>
    <t>Período:</t>
  </si>
  <si>
    <t>Septiembre 2013 - Agosto 2017</t>
  </si>
  <si>
    <t>Período</t>
  </si>
  <si>
    <t>Septiembre 2017 - Febrero 2021</t>
  </si>
  <si>
    <t>Período académico</t>
  </si>
  <si>
    <t>ASIGNATURAS</t>
  </si>
  <si>
    <t>CARGA HORARIA</t>
  </si>
  <si>
    <t>COMPONENTES DEL APRENDIZAJE</t>
  </si>
  <si>
    <t>CRITERIOS PARA DETERMINACIÓN DE LA EQUIVALENCIA</t>
  </si>
  <si>
    <t>Código</t>
  </si>
  <si>
    <t>Denominación</t>
  </si>
  <si>
    <t>Horas / SEMANA</t>
  </si>
  <si>
    <t>Horas / SEMESTRE</t>
  </si>
  <si>
    <t>CRÉDITOS</t>
  </si>
  <si>
    <t>Docencia asistida</t>
  </si>
  <si>
    <t>Prácticas de aplicación y experimentación de los aprendizajes</t>
  </si>
  <si>
    <t>Trabajo autónomo</t>
  </si>
  <si>
    <t>Horas por SEMANA</t>
  </si>
  <si>
    <t>1. CORRESPONDENCIA (UNIDAD DE ORGANIZACIÓN CURRICULAR)</t>
  </si>
  <si>
    <t>3. SIMILITUD DE CONTENIDOS</t>
  </si>
  <si>
    <t>EQUIVALENCIA</t>
  </si>
  <si>
    <t>PRIMERO</t>
  </si>
  <si>
    <t>SI</t>
  </si>
  <si>
    <t>NO</t>
  </si>
  <si>
    <t>SEGUNDO</t>
  </si>
  <si>
    <t>TERCERO</t>
  </si>
  <si>
    <t>CUARTO</t>
  </si>
  <si>
    <t>SEPTIMO</t>
  </si>
  <si>
    <t>Elaborado por:</t>
  </si>
  <si>
    <t>Revisado por:</t>
  </si>
  <si>
    <t>Aprobado por:</t>
  </si>
  <si>
    <t>Fecha:</t>
  </si>
  <si>
    <t>NUEVA</t>
  </si>
  <si>
    <t>DESARROLLO DEL CAPITALISMO MUNDIAL I/IV</t>
  </si>
  <si>
    <t>METODOLOGIA DE LA INVESTIGACIÓN SOCIAL</t>
  </si>
  <si>
    <t>ECONOMÍA POLITICA I/II</t>
  </si>
  <si>
    <t>MATEMATICAS I</t>
  </si>
  <si>
    <t>ESTADISTICA I</t>
  </si>
  <si>
    <t>Rediseño 2018</t>
  </si>
  <si>
    <t>TABLA DE EQUIVALENCIAS DE ASIGNATURAS ENTRE MALLAS CURRICULARES, CARRERA DE SOCIOLOGÍA</t>
  </si>
  <si>
    <t>ESCRITURA Y PRESENTACIÓN CIENTÍFICA</t>
  </si>
  <si>
    <t>FUNDAMENTOS FILOSOFICOS DEL PENSAMIENTO SOCIAL</t>
  </si>
  <si>
    <t>METODOLOGIA SOCIAL CUANTITATIVA I/II</t>
  </si>
  <si>
    <t>ECONOMIA POLÍTICA II/II</t>
  </si>
  <si>
    <t>ESTADISTICA II</t>
  </si>
  <si>
    <t>ECONOMIA POLITICA CLASICA</t>
  </si>
  <si>
    <t>ESTADISTICA DESCRIPTIVA Y PROBABILIDADES</t>
  </si>
  <si>
    <t>TEORIA SOCIOLOGICA I/VII</t>
  </si>
  <si>
    <t>INTRODUCCIÓN  A LA TEORÍA SOCIOLÓGICA</t>
  </si>
  <si>
    <t>METODOLOGIA SOCIAL CUANTITATIVA</t>
  </si>
  <si>
    <t>ECONOMÍA POLITICA CONTEMPORANEA</t>
  </si>
  <si>
    <t>ESTADISTICA INFERENCIAL</t>
  </si>
  <si>
    <t>TEORIA SOCIOLOGICA II/VII</t>
  </si>
  <si>
    <t>TEORIA SOCIOLOGICA CLASICA</t>
  </si>
  <si>
    <t>ETICA APLICADA A LA SOCIOLOGÍA</t>
  </si>
  <si>
    <t>EPISTEMOLOGIA I</t>
  </si>
  <si>
    <t>EPISTEMOLOGIA DE LAS CIENCIAS SOCIALES</t>
  </si>
  <si>
    <t>INTRODUCCIÓN A LA  CIENCIA POLITICA</t>
  </si>
  <si>
    <t>NO VA  NUEVA MALLA</t>
  </si>
  <si>
    <t>Pro</t>
  </si>
  <si>
    <t>10646 ESTADISTICA III</t>
  </si>
  <si>
    <t>DESARROLLO DEL CAPITALISMO MUNDIAL III/IV</t>
  </si>
  <si>
    <t xml:space="preserve"> TEORIA SOCIOLOGICA III/VII</t>
  </si>
  <si>
    <t>METODOLOGIA SOCIAL CUANTITATIVA II/II</t>
  </si>
  <si>
    <t xml:space="preserve"> TEORIA DEL ESTADO I</t>
  </si>
  <si>
    <t xml:space="preserve"> SOCIOLOGIA DE LAS ORGANIZACIONES</t>
  </si>
  <si>
    <t xml:space="preserve">DESARROLLO DEL CAPITALISMO MUNDIAL IV/IV </t>
  </si>
  <si>
    <t xml:space="preserve">METODOLOGIA SOCIAL CUALITATIVA I/II </t>
  </si>
  <si>
    <t>SOCIOLOGIA POLITICA</t>
  </si>
  <si>
    <t>MEDICION ECONOMICA Y SOCIAL I/II</t>
  </si>
  <si>
    <t xml:space="preserve">TEORIA DEL ESTADO II </t>
  </si>
  <si>
    <t xml:space="preserve"> TEORIA SOCIOLOGICA IV/VII</t>
  </si>
  <si>
    <t>QUINTO</t>
  </si>
  <si>
    <t xml:space="preserve"> TEORIAS DEL DESARROLLO I/II</t>
  </si>
  <si>
    <t>METODOLOGIA SOCIAL CUALITATIVA II/II</t>
  </si>
  <si>
    <t>MEDICION ECONOMICA Y SOCIAL II/II</t>
  </si>
  <si>
    <t>TEORIA SOCIOLOGICA V/VII</t>
  </si>
  <si>
    <t xml:space="preserve"> SOCIOLOGIA URBANA</t>
  </si>
  <si>
    <t>PLANIFICACION SOCIAL</t>
  </si>
  <si>
    <t>SEXTO</t>
  </si>
  <si>
    <t>TEORIAS DEL DESARROLLO II/II</t>
  </si>
  <si>
    <t>PROYECTOS SOCIALES I/II</t>
  </si>
  <si>
    <t xml:space="preserve"> TEORIA SOCIOLOGICA VI/VII</t>
  </si>
  <si>
    <t xml:space="preserve"> DEMOGRAFIA</t>
  </si>
  <si>
    <t xml:space="preserve"> SOCIOLOGIA RURAL</t>
  </si>
  <si>
    <t xml:space="preserve"> ANTROPOLOGIA I</t>
  </si>
  <si>
    <t xml:space="preserve"> PROYECTOS SOCIALES II/II</t>
  </si>
  <si>
    <t xml:space="preserve"> POLITICAS SOCIALES EN EL ECUADOR</t>
  </si>
  <si>
    <t xml:space="preserve"> TEORIA SOCIOLOGICA VII/VII</t>
  </si>
  <si>
    <t>GESTION SOCIO AMBIENTAL I/II</t>
  </si>
  <si>
    <t>ANTROPOLOGIA II</t>
  </si>
  <si>
    <t>SOCIOLOGIA DEL TRABAJO</t>
  </si>
  <si>
    <t>OPTATIVA I SOCIOLOGIA 2013: SOCIOLOGIA DE LA EDUCACIÓN</t>
  </si>
  <si>
    <t>OCTAVO</t>
  </si>
  <si>
    <t>ECONOMIA SOCIAL Y SOLIDARIA</t>
  </si>
  <si>
    <t xml:space="preserve"> GESTION SOCIO AMBIENTAL II/II</t>
  </si>
  <si>
    <t xml:space="preserve"> TEORIA DE LAS IDEOLOGIAS</t>
  </si>
  <si>
    <t xml:space="preserve"> OPTATIVA II - SOCIOLOGIA DE LA FAMILIA</t>
  </si>
  <si>
    <t xml:space="preserve"> TEORIA Y METODOS DE LA GESTION SOCIAL I/II</t>
  </si>
  <si>
    <t xml:space="preserve"> ÉTICA, DERECHOS HUMANOS Y CIUDADANÍA (SISTEMA DE CRÉDITOS)</t>
  </si>
  <si>
    <t xml:space="preserve"> LIBRE ELECCIÓN I  </t>
  </si>
  <si>
    <t>EPISTEMOLOGIA II</t>
  </si>
  <si>
    <t xml:space="preserve"> PROYECTOS POLITICOS EN AMERICA LATINA</t>
  </si>
  <si>
    <t xml:space="preserve"> FORMULACION DE TESIS DE GRADO</t>
  </si>
  <si>
    <t xml:space="preserve"> TEORIA Y METODOS DE LA GESTION SOCIAL II/II</t>
  </si>
  <si>
    <t xml:space="preserve"> LIBRE ELECCIÓN II </t>
  </si>
  <si>
    <t xml:space="preserve"> LIBRE ELECCIÓN III</t>
  </si>
  <si>
    <t>OPTATIVA III SOCIOLOGIA 2013</t>
  </si>
  <si>
    <t xml:space="preserve"> OPTATIVA IV SOCIOLOGIA 2013: MANEJO DE TECNICAS INFORMATICAS</t>
  </si>
  <si>
    <t>TUTORIA DE TESIS</t>
  </si>
  <si>
    <t>NOVENO</t>
  </si>
  <si>
    <t>HISTORIA MUNDIAL ANTIGUA Y MODERNA</t>
  </si>
  <si>
    <t>DESARROLLO DEL CAPITALISMO MUNDIAL II/IV</t>
  </si>
  <si>
    <t>HISTORIA MUNDIAL CONTEMPORÁNEA</t>
  </si>
  <si>
    <t>MATEMÁTICAS APLICADAS A LAS CIENCIAS SOCIALES</t>
  </si>
  <si>
    <t>MATEMÁTICAS II</t>
  </si>
  <si>
    <t>TEORÍA SOCIOLÓGICA ESTRUCTURAL FUNCIONALISTA</t>
  </si>
  <si>
    <t>GESTIÓN SOCIAL Y ORGANIZACIONAL</t>
  </si>
  <si>
    <t>METODOLOGÍA SOCIAL CUALITATIVA</t>
  </si>
  <si>
    <t>CIENCIA POLÍTICA</t>
  </si>
  <si>
    <t>SOCIOLOGÍA POLÍTICA</t>
  </si>
  <si>
    <t>MEDICIÓN ECONÓMICA Y SOCIAL</t>
  </si>
  <si>
    <t>TEORÍA SOCIOLÓGICA CRÍTICA</t>
  </si>
  <si>
    <t>SÉPTIMO</t>
  </si>
  <si>
    <t>TEORÍAS DEL DESARROLLO SOCIAL</t>
  </si>
  <si>
    <t>SOCIOLOGÍA URBANA</t>
  </si>
  <si>
    <t>PLANIFICACIÓN SOCIAL</t>
  </si>
  <si>
    <t>PROYECTOS SOCIALES</t>
  </si>
  <si>
    <t>DEMOGRAFÍA</t>
  </si>
  <si>
    <t>SOCIOLOGÍA RURAL</t>
  </si>
  <si>
    <t>ANTROPOLOGÍA SOCIOCULTURAL</t>
  </si>
  <si>
    <t>TEORÍA SOCIOLÓGICA CONTEMPORÁNEA</t>
  </si>
  <si>
    <t>SOCIOLOGÍA AMBIENTAL</t>
  </si>
  <si>
    <t>ESTUDIOS CULTURALES LATINOAMERICANOS</t>
  </si>
  <si>
    <t>SOCIOLOGÍA DEL TRABAJO</t>
  </si>
  <si>
    <t>ECONOMÍAS ALTERNATIVAS</t>
  </si>
  <si>
    <t>TEORÍAS DE LAS IDEOLOGÍAS</t>
  </si>
  <si>
    <t>VALORES Y DERECHOS CIUDADANOS</t>
  </si>
  <si>
    <t>PROYECTOS POLÍTICOS EN AMÉRICA LATINA</t>
  </si>
  <si>
    <t>TRABAJO DE TITULACIÓN I</t>
  </si>
  <si>
    <t>METODOLOGÍAS PARTICIPATIVAS DE INVESTIGACIÓN-ACCIÓN</t>
  </si>
  <si>
    <t>SOFTWARE, REDES Y BASES DE DATOS</t>
  </si>
  <si>
    <t>GÉNERO Y DIVERSIDADES</t>
  </si>
  <si>
    <t>SOCIOLOGÍA DE LA COMUNICACIÓN</t>
  </si>
  <si>
    <t>GEOGRAFÍA HUMANA</t>
  </si>
  <si>
    <t>GESTIÓN PÚBLICA</t>
  </si>
  <si>
    <t>PRÁCTICAS PREPROFESIONALES</t>
  </si>
  <si>
    <t>TEORÍA SOCIOLÓGICA LATINOAMERICANA</t>
  </si>
  <si>
    <t>TRABAJO DE TITULACIÓN ii</t>
  </si>
  <si>
    <t>NO VA NUEVA MALLA</t>
  </si>
  <si>
    <t>METODOLOGÍAS SOCIOLÓGICAS APLICADAS</t>
  </si>
  <si>
    <t>VINCULACIÓN CON LA SOCIEDAD</t>
  </si>
  <si>
    <t>2. RELACIÓN DE LA CARGA HORARIA (2018 VS 2013)</t>
  </si>
  <si>
    <t>2. RELACIÓN DE LA CARGA HORARIA (2013 VS 2018)</t>
  </si>
  <si>
    <t>NO APLICA</t>
  </si>
  <si>
    <t>INTRODUCCIÓN A LA ECONOMÍA</t>
  </si>
  <si>
    <t>HISTORIA DE AMÉRICA LATINA ANTIGUA Y MODERNA</t>
  </si>
  <si>
    <t>HISTORIA DE AMÉRICA LATINA CONTEMPORÁNEA</t>
  </si>
  <si>
    <t>PRÁCTICAS DE VINCULACIÒN CON LA SOCIEDAD</t>
  </si>
  <si>
    <t>MÉTODOS DE GESTIÓN AMBIENTAL</t>
  </si>
  <si>
    <t>Cuenca, 5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</si>
</sst>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6"/>
      <color rgb="FF002060"/>
      <name val="Arial"/>
      <family val="2"/>
    </font>
    <font>
      <b/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26">
    <xf numFmtId="0" fontId="0" fillId="0" borderId="0" xfId="0"/>
    <xf numFmtId="0" fontId="5" fillId="6" borderId="6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vertical="top" wrapText="1"/>
    </xf>
    <xf numFmtId="0" fontId="5" fillId="6" borderId="6" xfId="0" applyNumberFormat="1" applyFont="1" applyFill="1" applyBorder="1" applyAlignment="1">
      <alignment horizontal="center" vertical="top"/>
    </xf>
    <xf numFmtId="0" fontId="7" fillId="6" borderId="6" xfId="0" applyNumberFormat="1" applyFont="1" applyFill="1" applyBorder="1" applyAlignment="1">
      <alignment horizontal="center" vertical="top"/>
    </xf>
    <xf numFmtId="0" fontId="5" fillId="7" borderId="6" xfId="0" applyFont="1" applyFill="1" applyBorder="1" applyAlignment="1">
      <alignment horizontal="center" vertical="top"/>
    </xf>
    <xf numFmtId="0" fontId="5" fillId="7" borderId="6" xfId="0" applyFont="1" applyFill="1" applyBorder="1" applyAlignment="1">
      <alignment vertical="top" wrapText="1"/>
    </xf>
    <xf numFmtId="0" fontId="5" fillId="7" borderId="6" xfId="0" applyNumberFormat="1" applyFont="1" applyFill="1" applyBorder="1" applyAlignment="1">
      <alignment horizontal="center" vertical="top"/>
    </xf>
    <xf numFmtId="0" fontId="5" fillId="8" borderId="6" xfId="0" applyFont="1" applyFill="1" applyBorder="1" applyAlignment="1">
      <alignment horizontal="center" vertical="top"/>
    </xf>
    <xf numFmtId="0" fontId="5" fillId="8" borderId="6" xfId="0" applyFont="1" applyFill="1" applyBorder="1" applyAlignment="1">
      <alignment vertical="top" wrapText="1"/>
    </xf>
    <xf numFmtId="0" fontId="5" fillId="8" borderId="6" xfId="0" applyNumberFormat="1" applyFont="1" applyFill="1" applyBorder="1" applyAlignment="1">
      <alignment horizontal="center" vertical="top"/>
    </xf>
    <xf numFmtId="0" fontId="7" fillId="8" borderId="6" xfId="0" applyNumberFormat="1" applyFont="1" applyFill="1" applyBorder="1" applyAlignment="1">
      <alignment horizontal="center" vertical="top"/>
    </xf>
    <xf numFmtId="0" fontId="5" fillId="8" borderId="6" xfId="0" applyNumberFormat="1" applyFont="1" applyFill="1" applyBorder="1" applyAlignment="1">
      <alignment vertical="top"/>
    </xf>
    <xf numFmtId="0" fontId="5" fillId="6" borderId="6" xfId="0" applyNumberFormat="1" applyFont="1" applyFill="1" applyBorder="1" applyAlignment="1">
      <alignment vertical="top"/>
    </xf>
    <xf numFmtId="0" fontId="5" fillId="6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9" fontId="5" fillId="0" borderId="0" xfId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center" vertical="top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top"/>
    </xf>
    <xf numFmtId="0" fontId="5" fillId="8" borderId="15" xfId="0" applyFont="1" applyFill="1" applyBorder="1" applyAlignment="1">
      <alignment vertical="top" wrapText="1"/>
    </xf>
    <xf numFmtId="0" fontId="5" fillId="8" borderId="15" xfId="0" applyNumberFormat="1" applyFont="1" applyFill="1" applyBorder="1" applyAlignment="1">
      <alignment horizontal="center" vertical="top"/>
    </xf>
    <xf numFmtId="0" fontId="5" fillId="8" borderId="15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5" fillId="9" borderId="15" xfId="0" applyFont="1" applyFill="1" applyBorder="1" applyAlignment="1">
      <alignment vertical="center"/>
    </xf>
    <xf numFmtId="0" fontId="3" fillId="9" borderId="15" xfId="2" applyFont="1" applyFill="1" applyBorder="1" applyAlignment="1">
      <alignment horizontal="center" vertical="center"/>
    </xf>
    <xf numFmtId="0" fontId="7" fillId="6" borderId="6" xfId="0" applyFont="1" applyFill="1" applyBorder="1" applyAlignment="1">
      <alignment vertical="top" wrapText="1"/>
    </xf>
    <xf numFmtId="0" fontId="5" fillId="6" borderId="6" xfId="0" applyFont="1" applyFill="1" applyBorder="1" applyAlignment="1">
      <alignment vertical="center"/>
    </xf>
    <xf numFmtId="0" fontId="3" fillId="6" borderId="6" xfId="2" applyFont="1" applyFill="1" applyBorder="1" applyAlignment="1">
      <alignment horizontal="center" vertical="center"/>
    </xf>
    <xf numFmtId="0" fontId="7" fillId="6" borderId="6" xfId="2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vertical="center"/>
    </xf>
    <xf numFmtId="0" fontId="3" fillId="7" borderId="6" xfId="2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vertical="center"/>
    </xf>
    <xf numFmtId="0" fontId="3" fillId="7" borderId="15" xfId="2" applyFont="1" applyFill="1" applyBorder="1" applyAlignment="1">
      <alignment horizontal="center" vertical="center"/>
    </xf>
    <xf numFmtId="0" fontId="5" fillId="8" borderId="6" xfId="0" applyFont="1" applyFill="1" applyBorder="1" applyAlignment="1">
      <alignment vertical="center"/>
    </xf>
    <xf numFmtId="0" fontId="3" fillId="8" borderId="6" xfId="2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vertical="center"/>
    </xf>
    <xf numFmtId="0" fontId="3" fillId="8" borderId="15" xfId="2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7" fillId="7" borderId="6" xfId="2" applyFont="1" applyFill="1" applyBorder="1" applyAlignment="1">
      <alignment horizontal="center"/>
    </xf>
    <xf numFmtId="0" fontId="5" fillId="7" borderId="15" xfId="0" applyFont="1" applyFill="1" applyBorder="1" applyAlignment="1">
      <alignment vertical="top" wrapText="1"/>
    </xf>
    <xf numFmtId="0" fontId="5" fillId="7" borderId="15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7" borderId="6" xfId="0" applyNumberFormat="1" applyFont="1" applyFill="1" applyBorder="1" applyAlignment="1">
      <alignment vertical="top"/>
    </xf>
    <xf numFmtId="9" fontId="5" fillId="7" borderId="6" xfId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top" wrapText="1"/>
    </xf>
    <xf numFmtId="0" fontId="7" fillId="7" borderId="6" xfId="0" applyNumberFormat="1" applyFont="1" applyFill="1" applyBorder="1" applyAlignment="1">
      <alignment horizontal="center" vertical="top"/>
    </xf>
    <xf numFmtId="0" fontId="5" fillId="7" borderId="15" xfId="0" applyNumberFormat="1" applyFont="1" applyFill="1" applyBorder="1" applyAlignment="1">
      <alignment horizontal="center" vertical="top"/>
    </xf>
    <xf numFmtId="0" fontId="5" fillId="7" borderId="15" xfId="0" applyNumberFormat="1" applyFont="1" applyFill="1" applyBorder="1" applyAlignment="1">
      <alignment vertical="top"/>
    </xf>
    <xf numFmtId="9" fontId="5" fillId="7" borderId="15" xfId="1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top"/>
    </xf>
    <xf numFmtId="0" fontId="5" fillId="9" borderId="1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top"/>
    </xf>
    <xf numFmtId="0" fontId="5" fillId="9" borderId="15" xfId="0" applyFont="1" applyFill="1" applyBorder="1" applyAlignment="1">
      <alignment vertical="top" wrapText="1"/>
    </xf>
    <xf numFmtId="0" fontId="5" fillId="9" borderId="15" xfId="0" applyNumberFormat="1" applyFont="1" applyFill="1" applyBorder="1" applyAlignment="1">
      <alignment horizontal="center" vertical="top"/>
    </xf>
    <xf numFmtId="0" fontId="5" fillId="9" borderId="15" xfId="0" applyNumberFormat="1" applyFont="1" applyFill="1" applyBorder="1" applyAlignment="1">
      <alignment vertical="top"/>
    </xf>
    <xf numFmtId="9" fontId="5" fillId="9" borderId="15" xfId="1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top" wrapText="1"/>
    </xf>
    <xf numFmtId="0" fontId="5" fillId="9" borderId="6" xfId="0" applyFont="1" applyFill="1" applyBorder="1" applyAlignment="1">
      <alignment horizontal="center" vertical="top" wrapText="1"/>
    </xf>
    <xf numFmtId="0" fontId="5" fillId="9" borderId="6" xfId="0" applyNumberFormat="1" applyFont="1" applyFill="1" applyBorder="1" applyAlignment="1">
      <alignment vertical="top"/>
    </xf>
    <xf numFmtId="0" fontId="5" fillId="9" borderId="6" xfId="0" applyFont="1" applyFill="1" applyBorder="1" applyAlignment="1">
      <alignment vertical="top" wrapText="1"/>
    </xf>
    <xf numFmtId="9" fontId="5" fillId="9" borderId="6" xfId="1" applyFont="1" applyFill="1" applyBorder="1" applyAlignment="1">
      <alignment horizontal="center" vertical="center"/>
    </xf>
    <xf numFmtId="0" fontId="5" fillId="9" borderId="6" xfId="0" applyFont="1" applyFill="1" applyBorder="1" applyAlignment="1">
      <alignment vertical="center"/>
    </xf>
    <xf numFmtId="0" fontId="5" fillId="9" borderId="6" xfId="0" applyFont="1" applyFill="1" applyBorder="1" applyAlignment="1">
      <alignment horizontal="center" vertical="top"/>
    </xf>
    <xf numFmtId="0" fontId="5" fillId="9" borderId="6" xfId="0" applyNumberFormat="1" applyFont="1" applyFill="1" applyBorder="1" applyAlignment="1">
      <alignment horizontal="center" vertical="top"/>
    </xf>
    <xf numFmtId="0" fontId="7" fillId="9" borderId="6" xfId="0" applyNumberFormat="1" applyFont="1" applyFill="1" applyBorder="1" applyAlignment="1">
      <alignment horizontal="center" vertical="top"/>
    </xf>
    <xf numFmtId="0" fontId="5" fillId="10" borderId="15" xfId="0" applyFont="1" applyFill="1" applyBorder="1" applyAlignment="1">
      <alignment vertical="center"/>
    </xf>
    <xf numFmtId="0" fontId="3" fillId="10" borderId="15" xfId="2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top"/>
    </xf>
    <xf numFmtId="0" fontId="5" fillId="10" borderId="15" xfId="0" applyFont="1" applyFill="1" applyBorder="1" applyAlignment="1">
      <alignment vertical="top" wrapText="1"/>
    </xf>
    <xf numFmtId="0" fontId="5" fillId="10" borderId="6" xfId="0" applyNumberFormat="1" applyFont="1" applyFill="1" applyBorder="1" applyAlignment="1">
      <alignment horizontal="center" vertical="top"/>
    </xf>
    <xf numFmtId="0" fontId="5" fillId="10" borderId="6" xfId="0" applyNumberFormat="1" applyFont="1" applyFill="1" applyBorder="1" applyAlignment="1">
      <alignment vertical="top"/>
    </xf>
    <xf numFmtId="9" fontId="5" fillId="10" borderId="15" xfId="1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top" wrapText="1"/>
    </xf>
    <xf numFmtId="0" fontId="5" fillId="10" borderId="6" xfId="0" applyFont="1" applyFill="1" applyBorder="1" applyAlignment="1">
      <alignment horizontal="center" vertical="top" wrapText="1"/>
    </xf>
    <xf numFmtId="0" fontId="7" fillId="10" borderId="6" xfId="0" applyNumberFormat="1" applyFont="1" applyFill="1" applyBorder="1" applyAlignment="1">
      <alignment horizontal="center" vertical="top"/>
    </xf>
    <xf numFmtId="0" fontId="5" fillId="0" borderId="10" xfId="0" applyFont="1" applyBorder="1"/>
    <xf numFmtId="0" fontId="5" fillId="0" borderId="11" xfId="0" applyFont="1" applyBorder="1"/>
    <xf numFmtId="0" fontId="5" fillId="0" borderId="16" xfId="0" applyFont="1" applyBorder="1"/>
    <xf numFmtId="0" fontId="5" fillId="0" borderId="0" xfId="0" applyFont="1"/>
    <xf numFmtId="0" fontId="5" fillId="0" borderId="17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18" xfId="0" applyFont="1" applyBorder="1"/>
    <xf numFmtId="0" fontId="8" fillId="0" borderId="0" xfId="0" applyFont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9" fillId="3" borderId="6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top"/>
    </xf>
    <xf numFmtId="0" fontId="5" fillId="5" borderId="6" xfId="0" applyFont="1" applyFill="1" applyBorder="1"/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textRotation="90" wrapText="1"/>
    </xf>
    <xf numFmtId="0" fontId="16" fillId="4" borderId="15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9" borderId="6" xfId="0" applyFont="1" applyFill="1" applyBorder="1" applyAlignment="1">
      <alignment wrapText="1"/>
    </xf>
    <xf numFmtId="0" fontId="5" fillId="10" borderId="6" xfId="0" applyFont="1" applyFill="1" applyBorder="1" applyAlignment="1">
      <alignment wrapText="1"/>
    </xf>
    <xf numFmtId="0" fontId="4" fillId="0" borderId="17" xfId="0" applyFont="1" applyBorder="1"/>
    <xf numFmtId="0" fontId="4" fillId="0" borderId="14" xfId="0" applyFont="1" applyBorder="1"/>
    <xf numFmtId="0" fontId="4" fillId="0" borderId="18" xfId="0" applyFont="1" applyBorder="1"/>
    <xf numFmtId="0" fontId="4" fillId="0" borderId="0" xfId="0" applyFont="1"/>
    <xf numFmtId="0" fontId="5" fillId="0" borderId="0" xfId="0" applyFont="1" applyBorder="1" applyAlignment="1">
      <alignment horizontal="center"/>
    </xf>
    <xf numFmtId="9" fontId="5" fillId="0" borderId="0" xfId="1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9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20" xfId="0" applyFont="1" applyBorder="1"/>
    <xf numFmtId="0" fontId="5" fillId="4" borderId="15" xfId="0" applyFont="1" applyFill="1" applyBorder="1" applyAlignment="1">
      <alignment vertical="center"/>
    </xf>
    <xf numFmtId="0" fontId="3" fillId="4" borderId="15" xfId="2" applyFont="1" applyFill="1" applyBorder="1" applyAlignment="1">
      <alignment horizontal="center" vertical="center"/>
    </xf>
    <xf numFmtId="0" fontId="5" fillId="4" borderId="6" xfId="0" applyFont="1" applyFill="1" applyBorder="1" applyAlignment="1">
      <alignment wrapText="1"/>
    </xf>
    <xf numFmtId="0" fontId="5" fillId="4" borderId="1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top"/>
    </xf>
    <xf numFmtId="0" fontId="5" fillId="4" borderId="15" xfId="0" applyFont="1" applyFill="1" applyBorder="1" applyAlignment="1">
      <alignment vertical="top" wrapText="1"/>
    </xf>
    <xf numFmtId="0" fontId="5" fillId="4" borderId="6" xfId="0" applyNumberFormat="1" applyFont="1" applyFill="1" applyBorder="1" applyAlignment="1">
      <alignment horizontal="center" vertical="top"/>
    </xf>
    <xf numFmtId="0" fontId="7" fillId="4" borderId="6" xfId="0" applyNumberFormat="1" applyFont="1" applyFill="1" applyBorder="1" applyAlignment="1">
      <alignment horizontal="center" vertical="top"/>
    </xf>
    <xf numFmtId="0" fontId="5" fillId="4" borderId="6" xfId="0" applyNumberFormat="1" applyFont="1" applyFill="1" applyBorder="1" applyAlignment="1">
      <alignment vertical="top"/>
    </xf>
    <xf numFmtId="0" fontId="7" fillId="4" borderId="6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15" xfId="0" applyNumberFormat="1" applyFont="1" applyFill="1" applyBorder="1" applyAlignment="1">
      <alignment horizontal="center" vertical="top"/>
    </xf>
    <xf numFmtId="0" fontId="5" fillId="4" borderId="15" xfId="0" applyNumberFormat="1" applyFont="1" applyFill="1" applyBorder="1" applyAlignment="1">
      <alignment vertical="top"/>
    </xf>
    <xf numFmtId="0" fontId="5" fillId="6" borderId="15" xfId="0" applyFont="1" applyFill="1" applyBorder="1" applyAlignment="1">
      <alignment vertical="center"/>
    </xf>
    <xf numFmtId="0" fontId="3" fillId="6" borderId="15" xfId="2" applyFont="1" applyFill="1" applyBorder="1" applyAlignment="1">
      <alignment horizontal="center" vertical="center"/>
    </xf>
    <xf numFmtId="0" fontId="5" fillId="6" borderId="6" xfId="0" applyFont="1" applyFill="1" applyBorder="1" applyAlignment="1">
      <alignment wrapText="1"/>
    </xf>
    <xf numFmtId="0" fontId="5" fillId="6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top"/>
    </xf>
    <xf numFmtId="0" fontId="5" fillId="6" borderId="15" xfId="0" applyFont="1" applyFill="1" applyBorder="1" applyAlignment="1">
      <alignment vertical="top" wrapText="1"/>
    </xf>
    <xf numFmtId="0" fontId="7" fillId="6" borderId="6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0" fontId="5" fillId="6" borderId="15" xfId="0" applyNumberFormat="1" applyFont="1" applyFill="1" applyBorder="1" applyAlignment="1">
      <alignment horizontal="center" vertical="top"/>
    </xf>
    <xf numFmtId="0" fontId="5" fillId="6" borderId="15" xfId="0" applyNumberFormat="1" applyFont="1" applyFill="1" applyBorder="1" applyAlignment="1">
      <alignment vertical="top"/>
    </xf>
    <xf numFmtId="0" fontId="5" fillId="10" borderId="15" xfId="0" applyNumberFormat="1" applyFont="1" applyFill="1" applyBorder="1" applyAlignment="1">
      <alignment horizontal="center" vertical="top"/>
    </xf>
    <xf numFmtId="0" fontId="5" fillId="10" borderId="15" xfId="0" applyNumberFormat="1" applyFont="1" applyFill="1" applyBorder="1" applyAlignment="1">
      <alignment vertical="top"/>
    </xf>
    <xf numFmtId="0" fontId="5" fillId="10" borderId="6" xfId="0" applyFont="1" applyFill="1" applyBorder="1" applyAlignment="1">
      <alignment horizontal="center" vertical="top"/>
    </xf>
    <xf numFmtId="0" fontId="5" fillId="10" borderId="6" xfId="0" applyFont="1" applyFill="1" applyBorder="1" applyAlignment="1">
      <alignment vertical="top" wrapText="1"/>
    </xf>
    <xf numFmtId="0" fontId="5" fillId="8" borderId="6" xfId="0" applyFont="1" applyFill="1" applyBorder="1" applyAlignment="1">
      <alignment wrapText="1"/>
    </xf>
    <xf numFmtId="0" fontId="5" fillId="8" borderId="6" xfId="0" applyFont="1" applyFill="1" applyBorder="1" applyAlignment="1">
      <alignment horizontal="center" vertical="center"/>
    </xf>
    <xf numFmtId="9" fontId="5" fillId="8" borderId="15" xfId="1" applyFont="1" applyFill="1" applyBorder="1" applyAlignment="1">
      <alignment horizontal="center" vertical="center"/>
    </xf>
    <xf numFmtId="9" fontId="5" fillId="8" borderId="6" xfId="1" applyFont="1" applyFill="1" applyBorder="1" applyAlignment="1">
      <alignment horizontal="center" vertical="center"/>
    </xf>
    <xf numFmtId="9" fontId="5" fillId="6" borderId="15" xfId="1" applyFont="1" applyFill="1" applyBorder="1" applyAlignment="1">
      <alignment horizontal="center" vertical="center"/>
    </xf>
    <xf numFmtId="9" fontId="5" fillId="4" borderId="15" xfId="1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wrapText="1"/>
    </xf>
    <xf numFmtId="0" fontId="7" fillId="7" borderId="6" xfId="0" applyFont="1" applyFill="1" applyBorder="1" applyAlignment="1">
      <alignment vertical="top" wrapText="1"/>
    </xf>
    <xf numFmtId="9" fontId="7" fillId="9" borderId="6" xfId="0" applyNumberFormat="1" applyFont="1" applyFill="1" applyBorder="1" applyAlignment="1">
      <alignment horizontal="center" vertical="center"/>
    </xf>
    <xf numFmtId="9" fontId="7" fillId="7" borderId="6" xfId="1" applyFont="1" applyFill="1" applyBorder="1" applyAlignment="1">
      <alignment horizontal="center" vertical="center"/>
    </xf>
    <xf numFmtId="9" fontId="7" fillId="7" borderId="6" xfId="0" applyNumberFormat="1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9" fontId="7" fillId="9" borderId="15" xfId="0" applyNumberFormat="1" applyFont="1" applyFill="1" applyBorder="1" applyAlignment="1">
      <alignment horizontal="center" vertical="center"/>
    </xf>
    <xf numFmtId="9" fontId="7" fillId="9" borderId="6" xfId="1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9" fontId="7" fillId="10" borderId="15" xfId="0" applyNumberFormat="1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9" fontId="7" fillId="4" borderId="15" xfId="0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9" fontId="7" fillId="6" borderId="15" xfId="0" applyNumberFormat="1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9" fontId="7" fillId="8" borderId="15" xfId="0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6" borderId="6" xfId="0" applyFont="1" applyFill="1" applyBorder="1" applyAlignment="1">
      <alignment vertical="center" wrapText="1"/>
    </xf>
    <xf numFmtId="9" fontId="5" fillId="6" borderId="6" xfId="1" applyFont="1" applyFill="1" applyBorder="1" applyAlignment="1">
      <alignment horizontal="center" vertical="center"/>
    </xf>
    <xf numFmtId="9" fontId="7" fillId="6" borderId="6" xfId="1" applyFont="1" applyFill="1" applyBorder="1" applyAlignment="1">
      <alignment horizontal="center" vertical="center" wrapText="1"/>
    </xf>
    <xf numFmtId="9" fontId="7" fillId="6" borderId="6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top" wrapText="1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2</xdr:col>
      <xdr:colOff>590306</xdr:colOff>
      <xdr:row>3</xdr:row>
      <xdr:rowOff>116415</xdr:rowOff>
    </xdr:to>
    <xdr:pic>
      <xdr:nvPicPr>
        <xdr:cNvPr id="2" name="Imagen 1" descr="Universidad de Cuenc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31862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8"/>
  <sheetViews>
    <sheetView tabSelected="1" zoomScale="69" zoomScaleNormal="69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P1" sqref="P1"/>
    </sheetView>
  </sheetViews>
  <sheetFormatPr baseColWidth="10" defaultColWidth="11.42578125" defaultRowHeight="12.75" x14ac:dyDescent="0.2"/>
  <cols>
    <col min="1" max="1" width="13.140625" style="94" customWidth="1"/>
    <col min="2" max="2" width="9.28515625" style="94" bestFit="1" customWidth="1"/>
    <col min="3" max="3" width="44.5703125" style="94" customWidth="1"/>
    <col min="4" max="4" width="9.28515625" style="94" bestFit="1" customWidth="1"/>
    <col min="5" max="5" width="11.140625" style="94" bestFit="1" customWidth="1"/>
    <col min="6" max="6" width="10.42578125" style="94" bestFit="1" customWidth="1"/>
    <col min="7" max="7" width="18.7109375" style="94" bestFit="1" customWidth="1"/>
    <col min="8" max="8" width="9.28515625" style="94" bestFit="1" customWidth="1"/>
    <col min="9" max="9" width="45.7109375" style="94" customWidth="1"/>
    <col min="10" max="10" width="10.85546875" style="94" customWidth="1"/>
    <col min="11" max="11" width="19.42578125" style="94" customWidth="1"/>
    <col min="12" max="12" width="20.5703125" style="94" customWidth="1"/>
    <col min="13" max="13" width="13.42578125" style="94" customWidth="1"/>
    <col min="14" max="14" width="14.85546875" style="94" customWidth="1"/>
    <col min="15" max="15" width="13.5703125" style="94" customWidth="1"/>
    <col min="16" max="16" width="16" style="94" customWidth="1"/>
    <col min="17" max="18" width="16.85546875" style="94" customWidth="1"/>
    <col min="19" max="19" width="15.7109375" style="94" bestFit="1" customWidth="1"/>
    <col min="20" max="20" width="16.7109375" style="94" bestFit="1" customWidth="1"/>
    <col min="21" max="21" width="24.7109375" style="94" bestFit="1" customWidth="1"/>
    <col min="22" max="16384" width="11.42578125" style="94"/>
  </cols>
  <sheetData>
    <row r="1" spans="1:25" x14ac:dyDescent="0.2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</row>
    <row r="2" spans="1:25" ht="14.25" x14ac:dyDescent="0.2">
      <c r="A2" s="95"/>
      <c r="B2" s="96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</row>
    <row r="3" spans="1:25" ht="20.25" x14ac:dyDescent="0.3">
      <c r="A3" s="95"/>
      <c r="B3" s="97"/>
      <c r="C3" s="204" t="s">
        <v>41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99"/>
      <c r="Q3" s="99"/>
      <c r="R3" s="187"/>
      <c r="S3" s="99"/>
      <c r="T3" s="98"/>
    </row>
    <row r="4" spans="1:25" ht="13.5" thickBot="1" x14ac:dyDescent="0.25">
      <c r="A4" s="95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8"/>
    </row>
    <row r="5" spans="1:25" s="104" customFormat="1" ht="24.95" customHeight="1" x14ac:dyDescent="0.25">
      <c r="A5" s="100" t="s">
        <v>0</v>
      </c>
      <c r="B5" s="205" t="s">
        <v>1</v>
      </c>
      <c r="C5" s="205"/>
      <c r="D5" s="205"/>
      <c r="E5" s="205"/>
      <c r="F5" s="206"/>
      <c r="G5" s="101" t="s">
        <v>0</v>
      </c>
      <c r="H5" s="207" t="s">
        <v>40</v>
      </c>
      <c r="I5" s="207"/>
      <c r="J5" s="207"/>
      <c r="K5" s="207"/>
      <c r="L5" s="207"/>
      <c r="M5" s="207"/>
      <c r="N5" s="207"/>
      <c r="O5" s="208"/>
      <c r="P5" s="102"/>
      <c r="Q5" s="102"/>
      <c r="R5" s="102"/>
      <c r="S5" s="102"/>
      <c r="T5" s="103"/>
      <c r="U5" s="104" t="s">
        <v>61</v>
      </c>
    </row>
    <row r="6" spans="1:25" s="104" customFormat="1" ht="24.95" customHeight="1" x14ac:dyDescent="0.25">
      <c r="A6" s="105" t="s">
        <v>2</v>
      </c>
      <c r="B6" s="209" t="s">
        <v>3</v>
      </c>
      <c r="C6" s="209"/>
      <c r="D6" s="209"/>
      <c r="E6" s="209"/>
      <c r="F6" s="210"/>
      <c r="G6" s="106" t="s">
        <v>4</v>
      </c>
      <c r="H6" s="211" t="s">
        <v>5</v>
      </c>
      <c r="I6" s="211"/>
      <c r="J6" s="211"/>
      <c r="K6" s="211"/>
      <c r="L6" s="211"/>
      <c r="M6" s="211"/>
      <c r="N6" s="211"/>
      <c r="O6" s="212"/>
      <c r="P6" s="107"/>
      <c r="Q6" s="107"/>
      <c r="R6" s="107"/>
      <c r="S6" s="107"/>
      <c r="T6" s="108"/>
    </row>
    <row r="7" spans="1:25" ht="33" customHeight="1" x14ac:dyDescent="0.2">
      <c r="A7" s="220" t="s">
        <v>6</v>
      </c>
      <c r="B7" s="222" t="s">
        <v>7</v>
      </c>
      <c r="C7" s="222"/>
      <c r="D7" s="195" t="s">
        <v>8</v>
      </c>
      <c r="E7" s="195"/>
      <c r="F7" s="196"/>
      <c r="G7" s="223" t="s">
        <v>6</v>
      </c>
      <c r="H7" s="225" t="s">
        <v>7</v>
      </c>
      <c r="I7" s="225"/>
      <c r="J7" s="195" t="s">
        <v>9</v>
      </c>
      <c r="K7" s="195"/>
      <c r="L7" s="195"/>
      <c r="M7" s="195" t="s">
        <v>8</v>
      </c>
      <c r="N7" s="195"/>
      <c r="O7" s="196"/>
      <c r="P7" s="197" t="s">
        <v>10</v>
      </c>
      <c r="Q7" s="198"/>
      <c r="R7" s="198"/>
      <c r="S7" s="198"/>
      <c r="T7" s="199"/>
    </row>
    <row r="8" spans="1:25" ht="15" customHeight="1" x14ac:dyDescent="0.2">
      <c r="A8" s="221"/>
      <c r="B8" s="222"/>
      <c r="C8" s="222"/>
      <c r="D8" s="109"/>
      <c r="E8" s="110">
        <v>16</v>
      </c>
      <c r="F8" s="111">
        <v>16</v>
      </c>
      <c r="G8" s="224"/>
      <c r="H8" s="225"/>
      <c r="I8" s="225"/>
      <c r="J8" s="110">
        <v>1.5</v>
      </c>
      <c r="K8" s="110">
        <f>1-L8</f>
        <v>0.5</v>
      </c>
      <c r="L8" s="112">
        <v>0.5</v>
      </c>
      <c r="M8" s="109"/>
      <c r="N8" s="110">
        <v>16</v>
      </c>
      <c r="O8" s="111">
        <v>16</v>
      </c>
      <c r="P8" s="200"/>
      <c r="Q8" s="201"/>
      <c r="R8" s="201"/>
      <c r="S8" s="201"/>
      <c r="T8" s="202"/>
    </row>
    <row r="9" spans="1:25" ht="54.75" customHeight="1" x14ac:dyDescent="0.2">
      <c r="A9" s="221"/>
      <c r="B9" s="113" t="s">
        <v>11</v>
      </c>
      <c r="C9" s="113" t="s">
        <v>12</v>
      </c>
      <c r="D9" s="114" t="s">
        <v>13</v>
      </c>
      <c r="E9" s="114" t="s">
        <v>14</v>
      </c>
      <c r="F9" s="115" t="s">
        <v>15</v>
      </c>
      <c r="G9" s="224"/>
      <c r="H9" s="113" t="s">
        <v>11</v>
      </c>
      <c r="I9" s="113" t="s">
        <v>12</v>
      </c>
      <c r="J9" s="116" t="s">
        <v>16</v>
      </c>
      <c r="K9" s="116" t="s">
        <v>17</v>
      </c>
      <c r="L9" s="116" t="s">
        <v>18</v>
      </c>
      <c r="M9" s="114" t="s">
        <v>19</v>
      </c>
      <c r="N9" s="114" t="s">
        <v>14</v>
      </c>
      <c r="O9" s="115" t="s">
        <v>15</v>
      </c>
      <c r="P9" s="117" t="s">
        <v>20</v>
      </c>
      <c r="Q9" s="117" t="s">
        <v>154</v>
      </c>
      <c r="R9" s="117" t="s">
        <v>155</v>
      </c>
      <c r="S9" s="117" t="s">
        <v>21</v>
      </c>
      <c r="T9" s="118" t="s">
        <v>22</v>
      </c>
    </row>
    <row r="10" spans="1:25" s="119" customFormat="1" ht="24.95" customHeight="1" x14ac:dyDescent="0.25">
      <c r="A10" s="32" t="s">
        <v>23</v>
      </c>
      <c r="B10" s="33">
        <v>7194</v>
      </c>
      <c r="C10" s="34" t="s">
        <v>35</v>
      </c>
      <c r="D10" s="35">
        <v>4</v>
      </c>
      <c r="E10" s="35">
        <v>64</v>
      </c>
      <c r="F10" s="35">
        <v>4</v>
      </c>
      <c r="G10" s="32" t="s">
        <v>26</v>
      </c>
      <c r="H10" s="1"/>
      <c r="I10" s="2" t="s">
        <v>113</v>
      </c>
      <c r="J10" s="3">
        <v>2</v>
      </c>
      <c r="K10" s="3">
        <v>1.5</v>
      </c>
      <c r="L10" s="3">
        <v>1.5</v>
      </c>
      <c r="M10" s="13">
        <v>5</v>
      </c>
      <c r="N10" s="13">
        <f t="shared" ref="N10:N24" si="0">+M10*16</f>
        <v>80</v>
      </c>
      <c r="O10" s="14">
        <f>+M10</f>
        <v>5</v>
      </c>
      <c r="P10" s="14" t="s">
        <v>24</v>
      </c>
      <c r="Q10" s="190">
        <f>((J10+K10))/D10</f>
        <v>0.875</v>
      </c>
      <c r="R10" s="190">
        <f>D10/(J10+K10)</f>
        <v>1.1428571428571428</v>
      </c>
      <c r="S10" s="191">
        <v>0.85</v>
      </c>
      <c r="T10" s="14" t="s">
        <v>24</v>
      </c>
      <c r="V10" s="120"/>
      <c r="W10" s="120"/>
      <c r="Y10" s="120"/>
    </row>
    <row r="11" spans="1:25" s="119" customFormat="1" ht="24.95" customHeight="1" x14ac:dyDescent="0.25">
      <c r="A11" s="32" t="s">
        <v>23</v>
      </c>
      <c r="B11" s="33">
        <v>7202</v>
      </c>
      <c r="C11" s="2" t="s">
        <v>36</v>
      </c>
      <c r="D11" s="35">
        <v>4</v>
      </c>
      <c r="E11" s="35">
        <v>64</v>
      </c>
      <c r="F11" s="35">
        <v>4</v>
      </c>
      <c r="G11" s="32" t="s">
        <v>23</v>
      </c>
      <c r="H11" s="1"/>
      <c r="I11" s="2" t="s">
        <v>36</v>
      </c>
      <c r="J11" s="3">
        <v>4</v>
      </c>
      <c r="K11" s="3">
        <v>2</v>
      </c>
      <c r="L11" s="3">
        <v>4</v>
      </c>
      <c r="M11" s="13">
        <v>10</v>
      </c>
      <c r="N11" s="13">
        <f t="shared" si="0"/>
        <v>160</v>
      </c>
      <c r="O11" s="14">
        <f t="shared" ref="O11:O18" si="1">+M11</f>
        <v>10</v>
      </c>
      <c r="P11" s="14" t="s">
        <v>24</v>
      </c>
      <c r="Q11" s="190">
        <f t="shared" ref="Q11:Q24" si="2">((J11+K11))/D11</f>
        <v>1.5</v>
      </c>
      <c r="R11" s="190">
        <f t="shared" ref="R11:R15" si="3">D11/(J11+K11)</f>
        <v>0.66666666666666663</v>
      </c>
      <c r="S11" s="192">
        <v>0.9</v>
      </c>
      <c r="T11" s="14" t="s">
        <v>24</v>
      </c>
      <c r="V11" s="120"/>
      <c r="W11" s="120"/>
      <c r="Y11" s="120"/>
    </row>
    <row r="12" spans="1:25" s="119" customFormat="1" ht="24.95" customHeight="1" x14ac:dyDescent="0.25">
      <c r="A12" s="32" t="s">
        <v>23</v>
      </c>
      <c r="B12" s="33">
        <v>7568</v>
      </c>
      <c r="C12" s="2" t="s">
        <v>37</v>
      </c>
      <c r="D12" s="35">
        <v>4</v>
      </c>
      <c r="E12" s="35">
        <v>64</v>
      </c>
      <c r="F12" s="35">
        <v>4</v>
      </c>
      <c r="G12" s="32" t="s">
        <v>26</v>
      </c>
      <c r="H12" s="1"/>
      <c r="I12" s="31" t="s">
        <v>47</v>
      </c>
      <c r="J12" s="3">
        <v>3</v>
      </c>
      <c r="K12" s="4">
        <v>3</v>
      </c>
      <c r="L12" s="4">
        <v>1.5</v>
      </c>
      <c r="M12" s="13">
        <v>7.5</v>
      </c>
      <c r="N12" s="13">
        <f t="shared" si="0"/>
        <v>120</v>
      </c>
      <c r="O12" s="14">
        <f t="shared" si="1"/>
        <v>7.5</v>
      </c>
      <c r="P12" s="14" t="s">
        <v>24</v>
      </c>
      <c r="Q12" s="190">
        <f t="shared" si="2"/>
        <v>1.5</v>
      </c>
      <c r="R12" s="190">
        <f t="shared" si="3"/>
        <v>0.66666666666666663</v>
      </c>
      <c r="S12" s="192">
        <v>0.8</v>
      </c>
      <c r="T12" s="14" t="s">
        <v>24</v>
      </c>
      <c r="V12" s="120"/>
      <c r="W12" s="120"/>
      <c r="Y12" s="120"/>
    </row>
    <row r="13" spans="1:25" s="119" customFormat="1" ht="24.95" customHeight="1" x14ac:dyDescent="0.25">
      <c r="A13" s="32" t="s">
        <v>23</v>
      </c>
      <c r="B13" s="33">
        <v>7569</v>
      </c>
      <c r="C13" s="34" t="s">
        <v>49</v>
      </c>
      <c r="D13" s="35">
        <v>3</v>
      </c>
      <c r="E13" s="35">
        <v>48</v>
      </c>
      <c r="F13" s="35">
        <v>3</v>
      </c>
      <c r="G13" s="32" t="s">
        <v>23</v>
      </c>
      <c r="H13" s="1"/>
      <c r="I13" s="2" t="s">
        <v>50</v>
      </c>
      <c r="J13" s="3">
        <v>4</v>
      </c>
      <c r="K13" s="4">
        <v>1</v>
      </c>
      <c r="L13" s="4">
        <v>5</v>
      </c>
      <c r="M13" s="13">
        <v>10</v>
      </c>
      <c r="N13" s="13">
        <f t="shared" si="0"/>
        <v>160</v>
      </c>
      <c r="O13" s="14">
        <f t="shared" si="1"/>
        <v>10</v>
      </c>
      <c r="P13" s="14" t="s">
        <v>24</v>
      </c>
      <c r="Q13" s="190">
        <f t="shared" si="2"/>
        <v>1.6666666666666667</v>
      </c>
      <c r="R13" s="190">
        <f t="shared" si="3"/>
        <v>0.6</v>
      </c>
      <c r="S13" s="192">
        <v>0.8</v>
      </c>
      <c r="T13" s="14" t="s">
        <v>24</v>
      </c>
      <c r="V13" s="120"/>
      <c r="W13" s="120"/>
      <c r="Y13" s="120"/>
    </row>
    <row r="14" spans="1:25" s="119" customFormat="1" ht="24.95" customHeight="1" x14ac:dyDescent="0.25">
      <c r="A14" s="32" t="s">
        <v>23</v>
      </c>
      <c r="B14" s="36">
        <v>7772</v>
      </c>
      <c r="C14" s="2" t="s">
        <v>38</v>
      </c>
      <c r="D14" s="35">
        <v>4</v>
      </c>
      <c r="E14" s="35">
        <v>64</v>
      </c>
      <c r="F14" s="35">
        <v>4</v>
      </c>
      <c r="G14" s="32" t="s">
        <v>23</v>
      </c>
      <c r="H14" s="1"/>
      <c r="I14" s="31" t="s">
        <v>116</v>
      </c>
      <c r="J14" s="3">
        <v>5</v>
      </c>
      <c r="K14" s="3">
        <v>2</v>
      </c>
      <c r="L14" s="3">
        <v>5.5</v>
      </c>
      <c r="M14" s="13">
        <v>12.5</v>
      </c>
      <c r="N14" s="13">
        <f t="shared" si="0"/>
        <v>200</v>
      </c>
      <c r="O14" s="14">
        <f t="shared" si="1"/>
        <v>12.5</v>
      </c>
      <c r="P14" s="14" t="s">
        <v>24</v>
      </c>
      <c r="Q14" s="190">
        <f>((J14+K14))/D14</f>
        <v>1.75</v>
      </c>
      <c r="R14" s="190">
        <f t="shared" si="3"/>
        <v>0.5714285714285714</v>
      </c>
      <c r="S14" s="192">
        <v>0.8</v>
      </c>
      <c r="T14" s="14" t="s">
        <v>24</v>
      </c>
      <c r="V14" s="120"/>
      <c r="W14" s="120"/>
      <c r="Y14" s="120"/>
    </row>
    <row r="15" spans="1:25" s="119" customFormat="1" ht="28.5" customHeight="1" x14ac:dyDescent="0.25">
      <c r="A15" s="189" t="s">
        <v>23</v>
      </c>
      <c r="B15" s="33">
        <v>10644</v>
      </c>
      <c r="C15" s="2" t="s">
        <v>39</v>
      </c>
      <c r="D15" s="14">
        <v>4</v>
      </c>
      <c r="E15" s="14">
        <v>64</v>
      </c>
      <c r="F15" s="14">
        <v>4</v>
      </c>
      <c r="G15" s="32" t="s">
        <v>26</v>
      </c>
      <c r="H15" s="1"/>
      <c r="I15" s="2" t="s">
        <v>48</v>
      </c>
      <c r="J15" s="3">
        <v>5</v>
      </c>
      <c r="K15" s="3">
        <v>3.75</v>
      </c>
      <c r="L15" s="3">
        <v>3.75</v>
      </c>
      <c r="M15" s="13">
        <v>12.5</v>
      </c>
      <c r="N15" s="13">
        <f t="shared" si="0"/>
        <v>200</v>
      </c>
      <c r="O15" s="14">
        <f t="shared" si="1"/>
        <v>12.5</v>
      </c>
      <c r="P15" s="14" t="s">
        <v>24</v>
      </c>
      <c r="Q15" s="190">
        <f t="shared" ref="Q15" si="4">((J15+K15))/D15</f>
        <v>2.1875</v>
      </c>
      <c r="R15" s="190">
        <f t="shared" si="3"/>
        <v>0.45714285714285713</v>
      </c>
      <c r="S15" s="192">
        <v>1</v>
      </c>
      <c r="T15" s="14" t="s">
        <v>24</v>
      </c>
      <c r="V15" s="120"/>
      <c r="W15" s="120"/>
      <c r="Y15" s="120"/>
    </row>
    <row r="16" spans="1:25" s="119" customFormat="1" ht="24.95" customHeight="1" x14ac:dyDescent="0.25">
      <c r="A16" s="32"/>
      <c r="B16" s="36"/>
      <c r="C16" s="2"/>
      <c r="D16" s="14"/>
      <c r="E16" s="14"/>
      <c r="F16" s="14"/>
      <c r="G16" s="32" t="s">
        <v>23</v>
      </c>
      <c r="H16" s="1"/>
      <c r="I16" s="2" t="s">
        <v>43</v>
      </c>
      <c r="J16" s="3">
        <v>3</v>
      </c>
      <c r="K16" s="3">
        <v>1</v>
      </c>
      <c r="L16" s="3">
        <v>3.5</v>
      </c>
      <c r="M16" s="13">
        <v>7.5</v>
      </c>
      <c r="N16" s="13">
        <f t="shared" si="0"/>
        <v>120</v>
      </c>
      <c r="O16" s="14">
        <f t="shared" si="1"/>
        <v>7.5</v>
      </c>
      <c r="P16" s="14" t="s">
        <v>34</v>
      </c>
      <c r="Q16" s="190"/>
      <c r="R16" s="190"/>
      <c r="S16" s="192"/>
      <c r="T16" s="14"/>
      <c r="V16" s="120"/>
      <c r="W16" s="120"/>
      <c r="Y16" s="120"/>
    </row>
    <row r="17" spans="1:25" s="119" customFormat="1" ht="24.95" customHeight="1" x14ac:dyDescent="0.25">
      <c r="A17" s="32"/>
      <c r="B17" s="36"/>
      <c r="C17" s="2"/>
      <c r="D17" s="14"/>
      <c r="E17" s="14"/>
      <c r="F17" s="14"/>
      <c r="G17" s="32" t="s">
        <v>23</v>
      </c>
      <c r="H17" s="1"/>
      <c r="I17" s="2" t="s">
        <v>42</v>
      </c>
      <c r="J17" s="3">
        <v>3</v>
      </c>
      <c r="K17" s="3">
        <v>1</v>
      </c>
      <c r="L17" s="3">
        <v>3.5</v>
      </c>
      <c r="M17" s="13">
        <v>7.5</v>
      </c>
      <c r="N17" s="13">
        <f t="shared" si="0"/>
        <v>120</v>
      </c>
      <c r="O17" s="14">
        <f t="shared" si="1"/>
        <v>7.5</v>
      </c>
      <c r="P17" s="14" t="s">
        <v>34</v>
      </c>
      <c r="Q17" s="190"/>
      <c r="R17" s="190"/>
      <c r="S17" s="192"/>
      <c r="T17" s="14"/>
      <c r="V17" s="120"/>
      <c r="W17" s="120"/>
      <c r="Y17" s="120"/>
    </row>
    <row r="18" spans="1:25" s="119" customFormat="1" ht="24.95" customHeight="1" x14ac:dyDescent="0.25">
      <c r="A18" s="32"/>
      <c r="B18" s="36"/>
      <c r="C18" s="2"/>
      <c r="D18" s="14"/>
      <c r="E18" s="14"/>
      <c r="F18" s="14"/>
      <c r="G18" s="32" t="s">
        <v>23</v>
      </c>
      <c r="H18" s="1"/>
      <c r="I18" s="2" t="s">
        <v>157</v>
      </c>
      <c r="J18" s="3">
        <v>3</v>
      </c>
      <c r="K18" s="3">
        <v>1</v>
      </c>
      <c r="L18" s="3">
        <v>3.5</v>
      </c>
      <c r="M18" s="13">
        <v>7.5</v>
      </c>
      <c r="N18" s="13">
        <f t="shared" si="0"/>
        <v>120</v>
      </c>
      <c r="O18" s="14">
        <f t="shared" si="1"/>
        <v>7.5</v>
      </c>
      <c r="P18" s="14" t="s">
        <v>34</v>
      </c>
      <c r="Q18" s="190"/>
      <c r="R18" s="190"/>
      <c r="S18" s="192"/>
      <c r="T18" s="14"/>
      <c r="V18" s="120"/>
      <c r="W18" s="120"/>
      <c r="Y18" s="120"/>
    </row>
    <row r="19" spans="1:25" s="119" customFormat="1" ht="20.25" customHeight="1" x14ac:dyDescent="0.25">
      <c r="A19" s="37" t="s">
        <v>26</v>
      </c>
      <c r="B19" s="38"/>
      <c r="C19" s="6" t="s">
        <v>114</v>
      </c>
      <c r="D19" s="46">
        <v>4</v>
      </c>
      <c r="E19" s="46">
        <v>64</v>
      </c>
      <c r="F19" s="46">
        <v>4</v>
      </c>
      <c r="G19" s="37" t="s">
        <v>27</v>
      </c>
      <c r="H19" s="5"/>
      <c r="I19" s="6" t="s">
        <v>115</v>
      </c>
      <c r="J19" s="7">
        <v>2</v>
      </c>
      <c r="K19" s="7">
        <v>1.5</v>
      </c>
      <c r="L19" s="7">
        <v>1.5</v>
      </c>
      <c r="M19" s="54">
        <v>5</v>
      </c>
      <c r="N19" s="54">
        <f t="shared" si="0"/>
        <v>80</v>
      </c>
      <c r="O19" s="46">
        <f>+M19</f>
        <v>5</v>
      </c>
      <c r="P19" s="46" t="s">
        <v>24</v>
      </c>
      <c r="Q19" s="55">
        <f t="shared" si="2"/>
        <v>0.875</v>
      </c>
      <c r="R19" s="55">
        <f t="shared" ref="R19:R60" si="5">D19/(J19+K19)</f>
        <v>1.1428571428571428</v>
      </c>
      <c r="S19" s="171">
        <v>0.85</v>
      </c>
      <c r="T19" s="46" t="s">
        <v>24</v>
      </c>
      <c r="V19" s="120"/>
      <c r="W19" s="120"/>
      <c r="Y19" s="120"/>
    </row>
    <row r="20" spans="1:25" s="119" customFormat="1" ht="24.95" customHeight="1" x14ac:dyDescent="0.25">
      <c r="A20" s="37" t="s">
        <v>26</v>
      </c>
      <c r="B20" s="38">
        <v>7102</v>
      </c>
      <c r="C20" s="6" t="s">
        <v>44</v>
      </c>
      <c r="D20" s="46">
        <v>4</v>
      </c>
      <c r="E20" s="46">
        <v>64</v>
      </c>
      <c r="F20" s="46">
        <v>4</v>
      </c>
      <c r="G20" s="37" t="s">
        <v>26</v>
      </c>
      <c r="H20" s="5"/>
      <c r="I20" s="6" t="s">
        <v>51</v>
      </c>
      <c r="J20" s="56">
        <v>4</v>
      </c>
      <c r="K20" s="57">
        <v>3</v>
      </c>
      <c r="L20" s="57">
        <v>3</v>
      </c>
      <c r="M20" s="54">
        <v>10</v>
      </c>
      <c r="N20" s="54">
        <f t="shared" si="0"/>
        <v>160</v>
      </c>
      <c r="O20" s="46">
        <f t="shared" ref="O20:O24" si="6">+M20</f>
        <v>10</v>
      </c>
      <c r="P20" s="46" t="s">
        <v>24</v>
      </c>
      <c r="Q20" s="55">
        <f t="shared" si="2"/>
        <v>1.75</v>
      </c>
      <c r="R20" s="55">
        <f t="shared" si="5"/>
        <v>0.5714285714285714</v>
      </c>
      <c r="S20" s="171">
        <v>0.9</v>
      </c>
      <c r="T20" s="46" t="s">
        <v>24</v>
      </c>
      <c r="V20" s="120"/>
      <c r="W20" s="120"/>
      <c r="Y20" s="120"/>
    </row>
    <row r="21" spans="1:25" s="119" customFormat="1" ht="24.95" customHeight="1" x14ac:dyDescent="0.2">
      <c r="A21" s="37" t="s">
        <v>26</v>
      </c>
      <c r="B21" s="39">
        <v>8216</v>
      </c>
      <c r="C21" s="6" t="s">
        <v>45</v>
      </c>
      <c r="D21" s="47">
        <v>4</v>
      </c>
      <c r="E21" s="47">
        <v>64</v>
      </c>
      <c r="F21" s="47">
        <v>4</v>
      </c>
      <c r="G21" s="37" t="s">
        <v>27</v>
      </c>
      <c r="H21" s="5"/>
      <c r="I21" s="6" t="s">
        <v>52</v>
      </c>
      <c r="J21" s="7">
        <v>3</v>
      </c>
      <c r="K21" s="7">
        <v>2.25</v>
      </c>
      <c r="L21" s="7">
        <v>2.25</v>
      </c>
      <c r="M21" s="54">
        <v>7.5</v>
      </c>
      <c r="N21" s="54">
        <f t="shared" si="0"/>
        <v>120</v>
      </c>
      <c r="O21" s="46">
        <f t="shared" si="6"/>
        <v>7.5</v>
      </c>
      <c r="P21" s="46" t="s">
        <v>24</v>
      </c>
      <c r="Q21" s="55">
        <f t="shared" si="2"/>
        <v>1.3125</v>
      </c>
      <c r="R21" s="55">
        <f t="shared" si="5"/>
        <v>0.76190476190476186</v>
      </c>
      <c r="S21" s="172">
        <v>0.9</v>
      </c>
      <c r="T21" s="46" t="s">
        <v>24</v>
      </c>
      <c r="V21" s="120"/>
      <c r="W21" s="120"/>
      <c r="Y21" s="120"/>
    </row>
    <row r="22" spans="1:25" s="119" customFormat="1" ht="24.95" customHeight="1" x14ac:dyDescent="0.2">
      <c r="A22" s="37" t="s">
        <v>26</v>
      </c>
      <c r="B22" s="38">
        <v>10645</v>
      </c>
      <c r="C22" s="6" t="s">
        <v>46</v>
      </c>
      <c r="D22" s="47">
        <v>4</v>
      </c>
      <c r="E22" s="47">
        <v>64</v>
      </c>
      <c r="F22" s="47">
        <v>4</v>
      </c>
      <c r="G22" s="37" t="s">
        <v>27</v>
      </c>
      <c r="H22" s="5"/>
      <c r="I22" s="6" t="s">
        <v>53</v>
      </c>
      <c r="J22" s="7">
        <v>5</v>
      </c>
      <c r="K22" s="58">
        <v>3.75</v>
      </c>
      <c r="L22" s="58">
        <v>3.75</v>
      </c>
      <c r="M22" s="54">
        <v>12.5</v>
      </c>
      <c r="N22" s="54">
        <f t="shared" si="0"/>
        <v>200</v>
      </c>
      <c r="O22" s="46">
        <f t="shared" si="6"/>
        <v>12.5</v>
      </c>
      <c r="P22" s="46" t="s">
        <v>24</v>
      </c>
      <c r="Q22" s="55">
        <f t="shared" si="2"/>
        <v>2.1875</v>
      </c>
      <c r="R22" s="55">
        <f t="shared" si="5"/>
        <v>0.45714285714285713</v>
      </c>
      <c r="S22" s="171">
        <v>1</v>
      </c>
      <c r="T22" s="46" t="s">
        <v>24</v>
      </c>
      <c r="V22" s="120"/>
      <c r="W22" s="120"/>
      <c r="Y22" s="120"/>
    </row>
    <row r="23" spans="1:25" s="119" customFormat="1" ht="24.95" customHeight="1" x14ac:dyDescent="0.2">
      <c r="A23" s="37" t="s">
        <v>26</v>
      </c>
      <c r="B23" s="38">
        <v>8217</v>
      </c>
      <c r="C23" s="6" t="s">
        <v>54</v>
      </c>
      <c r="D23" s="47">
        <v>3</v>
      </c>
      <c r="E23" s="47">
        <v>48</v>
      </c>
      <c r="F23" s="47">
        <v>3</v>
      </c>
      <c r="G23" s="37" t="s">
        <v>26</v>
      </c>
      <c r="H23" s="5"/>
      <c r="I23" s="6" t="s">
        <v>55</v>
      </c>
      <c r="J23" s="7">
        <v>4</v>
      </c>
      <c r="K23" s="7">
        <v>3</v>
      </c>
      <c r="L23" s="7">
        <v>3</v>
      </c>
      <c r="M23" s="54">
        <v>10</v>
      </c>
      <c r="N23" s="54">
        <f t="shared" si="0"/>
        <v>160</v>
      </c>
      <c r="O23" s="46">
        <f t="shared" si="6"/>
        <v>10</v>
      </c>
      <c r="P23" s="46" t="s">
        <v>24</v>
      </c>
      <c r="Q23" s="55">
        <f t="shared" si="2"/>
        <v>2.3333333333333335</v>
      </c>
      <c r="R23" s="55">
        <f t="shared" si="5"/>
        <v>0.42857142857142855</v>
      </c>
      <c r="S23" s="172">
        <v>1</v>
      </c>
      <c r="T23" s="46" t="s">
        <v>24</v>
      </c>
      <c r="V23" s="120"/>
      <c r="W23" s="120"/>
      <c r="Y23" s="120"/>
    </row>
    <row r="24" spans="1:25" s="119" customFormat="1" ht="24.95" customHeight="1" x14ac:dyDescent="0.25">
      <c r="A24" s="37" t="s">
        <v>26</v>
      </c>
      <c r="B24" s="38"/>
      <c r="C24" s="6" t="s">
        <v>117</v>
      </c>
      <c r="D24" s="46">
        <v>4</v>
      </c>
      <c r="E24" s="46">
        <v>64</v>
      </c>
      <c r="F24" s="46">
        <v>4</v>
      </c>
      <c r="G24" s="37" t="s">
        <v>23</v>
      </c>
      <c r="H24" s="5"/>
      <c r="I24" s="169" t="s">
        <v>116</v>
      </c>
      <c r="J24" s="7">
        <v>5</v>
      </c>
      <c r="K24" s="7">
        <v>2</v>
      </c>
      <c r="L24" s="7">
        <v>5.5</v>
      </c>
      <c r="M24" s="54">
        <v>12.5</v>
      </c>
      <c r="N24" s="54">
        <f t="shared" si="0"/>
        <v>200</v>
      </c>
      <c r="O24" s="46">
        <f t="shared" si="6"/>
        <v>12.5</v>
      </c>
      <c r="P24" s="46" t="s">
        <v>24</v>
      </c>
      <c r="Q24" s="55">
        <f t="shared" si="2"/>
        <v>1.75</v>
      </c>
      <c r="R24" s="55">
        <f t="shared" si="5"/>
        <v>0.5714285714285714</v>
      </c>
      <c r="S24" s="172">
        <v>1</v>
      </c>
      <c r="T24" s="46" t="s">
        <v>24</v>
      </c>
      <c r="V24" s="120"/>
      <c r="W24" s="120"/>
      <c r="Y24" s="120"/>
    </row>
    <row r="25" spans="1:25" s="119" customFormat="1" ht="30.75" customHeight="1" x14ac:dyDescent="0.25">
      <c r="A25" s="40" t="s">
        <v>26</v>
      </c>
      <c r="B25" s="41">
        <v>11573</v>
      </c>
      <c r="C25" s="48" t="s">
        <v>56</v>
      </c>
      <c r="D25" s="49">
        <v>3</v>
      </c>
      <c r="E25" s="49">
        <v>48</v>
      </c>
      <c r="F25" s="49">
        <v>8</v>
      </c>
      <c r="G25" s="40"/>
      <c r="H25" s="62"/>
      <c r="I25" s="48"/>
      <c r="J25" s="59"/>
      <c r="K25" s="59"/>
      <c r="L25" s="59"/>
      <c r="M25" s="60"/>
      <c r="N25" s="60"/>
      <c r="O25" s="49"/>
      <c r="P25" s="49" t="s">
        <v>60</v>
      </c>
      <c r="Q25" s="61"/>
      <c r="R25" s="61"/>
      <c r="S25" s="173"/>
      <c r="T25" s="49"/>
      <c r="V25" s="120"/>
      <c r="W25" s="120"/>
      <c r="Y25" s="120"/>
    </row>
    <row r="26" spans="1:25" s="119" customFormat="1" ht="30.75" customHeight="1" x14ac:dyDescent="0.2">
      <c r="A26" s="29" t="s">
        <v>27</v>
      </c>
      <c r="B26" s="30">
        <v>7196</v>
      </c>
      <c r="C26" s="121" t="s">
        <v>63</v>
      </c>
      <c r="D26" s="63">
        <v>4</v>
      </c>
      <c r="E26" s="64">
        <v>64</v>
      </c>
      <c r="F26" s="63">
        <v>4</v>
      </c>
      <c r="G26" s="29" t="s">
        <v>28</v>
      </c>
      <c r="H26" s="65"/>
      <c r="I26" s="66" t="s">
        <v>158</v>
      </c>
      <c r="J26" s="67">
        <v>3</v>
      </c>
      <c r="K26" s="67">
        <v>2.25</v>
      </c>
      <c r="L26" s="67">
        <v>2.25</v>
      </c>
      <c r="M26" s="68">
        <v>7.5</v>
      </c>
      <c r="N26" s="68">
        <v>120</v>
      </c>
      <c r="O26" s="64">
        <f t="shared" ref="O26:O27" si="7">+M26</f>
        <v>7.5</v>
      </c>
      <c r="P26" s="63" t="s">
        <v>25</v>
      </c>
      <c r="Q26" s="74">
        <f t="shared" ref="Q26:Q28" si="8">((J26+K26))/D26</f>
        <v>1.3125</v>
      </c>
      <c r="R26" s="69">
        <f t="shared" si="5"/>
        <v>0.76190476190476186</v>
      </c>
      <c r="S26" s="174">
        <v>0.85</v>
      </c>
      <c r="T26" s="63" t="s">
        <v>24</v>
      </c>
      <c r="V26" s="120"/>
      <c r="W26" s="120"/>
      <c r="Y26" s="120"/>
    </row>
    <row r="27" spans="1:25" s="119" customFormat="1" ht="30.75" customHeight="1" x14ac:dyDescent="0.2">
      <c r="A27" s="29" t="s">
        <v>27</v>
      </c>
      <c r="B27" s="30">
        <v>8218</v>
      </c>
      <c r="C27" s="121" t="s">
        <v>64</v>
      </c>
      <c r="D27" s="63">
        <v>3</v>
      </c>
      <c r="E27" s="63">
        <v>48</v>
      </c>
      <c r="F27" s="63">
        <v>3</v>
      </c>
      <c r="G27" s="29" t="s">
        <v>27</v>
      </c>
      <c r="H27" s="65"/>
      <c r="I27" s="66" t="s">
        <v>118</v>
      </c>
      <c r="J27" s="70">
        <v>4</v>
      </c>
      <c r="K27" s="71">
        <v>3</v>
      </c>
      <c r="L27" s="71">
        <v>3</v>
      </c>
      <c r="M27" s="72">
        <v>10</v>
      </c>
      <c r="N27" s="72">
        <f>+M27*16</f>
        <v>160</v>
      </c>
      <c r="O27" s="64">
        <f t="shared" si="7"/>
        <v>10</v>
      </c>
      <c r="P27" s="63" t="s">
        <v>24</v>
      </c>
      <c r="Q27" s="74">
        <f t="shared" si="8"/>
        <v>2.3333333333333335</v>
      </c>
      <c r="R27" s="69">
        <f t="shared" si="5"/>
        <v>0.42857142857142855</v>
      </c>
      <c r="S27" s="174">
        <v>0.8</v>
      </c>
      <c r="T27" s="63" t="s">
        <v>24</v>
      </c>
      <c r="V27" s="120"/>
      <c r="W27" s="120"/>
      <c r="Y27" s="120"/>
    </row>
    <row r="28" spans="1:25" s="119" customFormat="1" ht="30.75" customHeight="1" x14ac:dyDescent="0.2">
      <c r="A28" s="29" t="s">
        <v>27</v>
      </c>
      <c r="B28" s="30">
        <v>7204</v>
      </c>
      <c r="C28" s="121" t="s">
        <v>65</v>
      </c>
      <c r="D28" s="63">
        <v>4</v>
      </c>
      <c r="E28" s="64">
        <v>64</v>
      </c>
      <c r="F28" s="63">
        <v>4</v>
      </c>
      <c r="G28" s="29" t="s">
        <v>26</v>
      </c>
      <c r="H28" s="65"/>
      <c r="I28" s="73" t="s">
        <v>51</v>
      </c>
      <c r="J28" s="70">
        <v>4</v>
      </c>
      <c r="K28" s="71">
        <v>3</v>
      </c>
      <c r="L28" s="71">
        <v>3</v>
      </c>
      <c r="M28" s="72">
        <v>10</v>
      </c>
      <c r="N28" s="72">
        <f>+M28*16</f>
        <v>160</v>
      </c>
      <c r="O28" s="64">
        <f>+M28</f>
        <v>10</v>
      </c>
      <c r="P28" s="64" t="s">
        <v>24</v>
      </c>
      <c r="Q28" s="74">
        <f t="shared" si="8"/>
        <v>1.75</v>
      </c>
      <c r="R28" s="69">
        <f t="shared" si="5"/>
        <v>0.5714285714285714</v>
      </c>
      <c r="S28" s="175">
        <v>0.9</v>
      </c>
      <c r="T28" s="64" t="s">
        <v>24</v>
      </c>
      <c r="V28" s="120"/>
      <c r="W28" s="120"/>
      <c r="Y28" s="120"/>
    </row>
    <row r="29" spans="1:25" s="119" customFormat="1" ht="30.75" customHeight="1" x14ac:dyDescent="0.2">
      <c r="A29" s="29" t="s">
        <v>27</v>
      </c>
      <c r="B29" s="30">
        <v>10660</v>
      </c>
      <c r="C29" s="121" t="s">
        <v>66</v>
      </c>
      <c r="D29" s="63">
        <v>3</v>
      </c>
      <c r="E29" s="63">
        <v>48</v>
      </c>
      <c r="F29" s="63">
        <v>3</v>
      </c>
      <c r="G29" s="75" t="s">
        <v>26</v>
      </c>
      <c r="H29" s="76"/>
      <c r="I29" s="73" t="s">
        <v>59</v>
      </c>
      <c r="J29" s="77">
        <v>2</v>
      </c>
      <c r="K29" s="78">
        <v>1</v>
      </c>
      <c r="L29" s="78">
        <v>5</v>
      </c>
      <c r="M29" s="72">
        <v>5</v>
      </c>
      <c r="N29" s="72">
        <f>+M29*16</f>
        <v>80</v>
      </c>
      <c r="O29" s="64">
        <f t="shared" ref="O29:O31" si="9">+M29</f>
        <v>5</v>
      </c>
      <c r="P29" s="64" t="s">
        <v>24</v>
      </c>
      <c r="Q29" s="74">
        <f t="shared" ref="Q29:Q60" si="10">((J29+K29))/D29</f>
        <v>1</v>
      </c>
      <c r="R29" s="69">
        <f t="shared" si="5"/>
        <v>1</v>
      </c>
      <c r="S29" s="170">
        <v>1</v>
      </c>
      <c r="T29" s="64" t="s">
        <v>24</v>
      </c>
      <c r="V29" s="120"/>
      <c r="W29" s="120"/>
      <c r="Y29" s="120"/>
    </row>
    <row r="30" spans="1:25" s="119" customFormat="1" ht="30.75" customHeight="1" x14ac:dyDescent="0.2">
      <c r="A30" s="29" t="s">
        <v>27</v>
      </c>
      <c r="B30" s="30">
        <v>7212</v>
      </c>
      <c r="C30" s="121" t="s">
        <v>67</v>
      </c>
      <c r="D30" s="63">
        <v>4</v>
      </c>
      <c r="E30" s="64">
        <v>64</v>
      </c>
      <c r="F30" s="63">
        <v>4</v>
      </c>
      <c r="G30" s="29" t="s">
        <v>81</v>
      </c>
      <c r="H30" s="65"/>
      <c r="I30" s="66" t="s">
        <v>119</v>
      </c>
      <c r="J30" s="77">
        <v>4</v>
      </c>
      <c r="K30" s="77">
        <v>3</v>
      </c>
      <c r="L30" s="77">
        <v>3</v>
      </c>
      <c r="M30" s="72">
        <v>10</v>
      </c>
      <c r="N30" s="72">
        <v>160</v>
      </c>
      <c r="O30" s="64">
        <f t="shared" si="9"/>
        <v>10</v>
      </c>
      <c r="P30" s="63" t="s">
        <v>25</v>
      </c>
      <c r="Q30" s="74">
        <f t="shared" si="10"/>
        <v>1.75</v>
      </c>
      <c r="R30" s="69">
        <f t="shared" si="5"/>
        <v>0.5714285714285714</v>
      </c>
      <c r="S30" s="174">
        <v>0.9</v>
      </c>
      <c r="T30" s="63" t="s">
        <v>24</v>
      </c>
      <c r="V30" s="120"/>
      <c r="W30" s="120"/>
      <c r="Y30" s="120"/>
    </row>
    <row r="31" spans="1:25" s="119" customFormat="1" ht="30.75" customHeight="1" x14ac:dyDescent="0.2">
      <c r="A31" s="29" t="s">
        <v>27</v>
      </c>
      <c r="B31" s="30">
        <v>10646</v>
      </c>
      <c r="C31" s="121" t="s">
        <v>62</v>
      </c>
      <c r="D31" s="63">
        <v>4</v>
      </c>
      <c r="E31" s="64">
        <v>64</v>
      </c>
      <c r="F31" s="63">
        <v>4</v>
      </c>
      <c r="G31" s="29" t="s">
        <v>27</v>
      </c>
      <c r="H31" s="65"/>
      <c r="I31" s="66" t="s">
        <v>53</v>
      </c>
      <c r="J31" s="67">
        <v>5</v>
      </c>
      <c r="K31" s="67">
        <v>3.75</v>
      </c>
      <c r="L31" s="67">
        <v>3.75</v>
      </c>
      <c r="M31" s="68">
        <v>12.5</v>
      </c>
      <c r="N31" s="68">
        <f t="shared" ref="N31" si="11">+M31*16</f>
        <v>200</v>
      </c>
      <c r="O31" s="63">
        <f t="shared" si="9"/>
        <v>12.5</v>
      </c>
      <c r="P31" s="63" t="s">
        <v>24</v>
      </c>
      <c r="Q31" s="69">
        <f t="shared" si="10"/>
        <v>2.1875</v>
      </c>
      <c r="R31" s="69">
        <f t="shared" ref="R31" si="12">D31/(J31+K31)</f>
        <v>0.45714285714285713</v>
      </c>
      <c r="S31" s="174">
        <v>1</v>
      </c>
      <c r="T31" s="63" t="s">
        <v>24</v>
      </c>
      <c r="V31" s="120"/>
      <c r="W31" s="120"/>
      <c r="Y31" s="120"/>
    </row>
    <row r="32" spans="1:25" s="119" customFormat="1" ht="30.75" customHeight="1" x14ac:dyDescent="0.2">
      <c r="A32" s="79" t="s">
        <v>28</v>
      </c>
      <c r="B32" s="80">
        <v>7197</v>
      </c>
      <c r="C32" s="122" t="s">
        <v>68</v>
      </c>
      <c r="D32" s="81">
        <v>4</v>
      </c>
      <c r="E32" s="82">
        <v>64</v>
      </c>
      <c r="F32" s="81">
        <v>4</v>
      </c>
      <c r="G32" s="79" t="s">
        <v>74</v>
      </c>
      <c r="H32" s="83"/>
      <c r="I32" s="84" t="s">
        <v>159</v>
      </c>
      <c r="J32" s="85">
        <v>2</v>
      </c>
      <c r="K32" s="85">
        <v>1.5</v>
      </c>
      <c r="L32" s="85">
        <v>1.5</v>
      </c>
      <c r="M32" s="86">
        <v>5</v>
      </c>
      <c r="N32" s="86">
        <v>80</v>
      </c>
      <c r="O32" s="82">
        <f t="shared" ref="O32:O35" si="13">+M32</f>
        <v>5</v>
      </c>
      <c r="P32" s="81" t="s">
        <v>24</v>
      </c>
      <c r="Q32" s="87">
        <f t="shared" si="10"/>
        <v>0.875</v>
      </c>
      <c r="R32" s="87">
        <f t="shared" si="5"/>
        <v>1.1428571428571428</v>
      </c>
      <c r="S32" s="177">
        <v>0.85</v>
      </c>
      <c r="T32" s="81" t="s">
        <v>24</v>
      </c>
      <c r="V32" s="120"/>
      <c r="W32" s="120"/>
      <c r="Y32" s="120"/>
    </row>
    <row r="33" spans="1:25" s="119" customFormat="1" ht="30.75" customHeight="1" x14ac:dyDescent="0.2">
      <c r="A33" s="79" t="s">
        <v>28</v>
      </c>
      <c r="B33" s="80">
        <v>7205</v>
      </c>
      <c r="C33" s="122" t="s">
        <v>69</v>
      </c>
      <c r="D33" s="81">
        <v>4</v>
      </c>
      <c r="E33" s="82">
        <v>64</v>
      </c>
      <c r="F33" s="81">
        <v>4</v>
      </c>
      <c r="G33" s="79" t="s">
        <v>27</v>
      </c>
      <c r="H33" s="83"/>
      <c r="I33" s="84" t="s">
        <v>120</v>
      </c>
      <c r="J33" s="88">
        <v>4</v>
      </c>
      <c r="K33" s="89">
        <v>3</v>
      </c>
      <c r="L33" s="89">
        <v>3</v>
      </c>
      <c r="M33" s="86">
        <v>10</v>
      </c>
      <c r="N33" s="86">
        <f t="shared" ref="N33:N41" si="14">+M33*16</f>
        <v>160</v>
      </c>
      <c r="O33" s="82">
        <f t="shared" si="13"/>
        <v>10</v>
      </c>
      <c r="P33" s="81" t="s">
        <v>25</v>
      </c>
      <c r="Q33" s="87">
        <f t="shared" si="10"/>
        <v>1.75</v>
      </c>
      <c r="R33" s="87">
        <f t="shared" si="5"/>
        <v>0.5714285714285714</v>
      </c>
      <c r="S33" s="177">
        <v>0.85</v>
      </c>
      <c r="T33" s="81" t="s">
        <v>24</v>
      </c>
      <c r="V33" s="120"/>
      <c r="W33" s="120"/>
      <c r="Y33" s="120"/>
    </row>
    <row r="34" spans="1:25" s="119" customFormat="1" ht="30.75" customHeight="1" x14ac:dyDescent="0.2">
      <c r="A34" s="79" t="s">
        <v>28</v>
      </c>
      <c r="B34" s="80">
        <v>7213</v>
      </c>
      <c r="C34" s="122" t="s">
        <v>70</v>
      </c>
      <c r="D34" s="81">
        <v>3</v>
      </c>
      <c r="E34" s="81">
        <v>48</v>
      </c>
      <c r="F34" s="81">
        <v>3</v>
      </c>
      <c r="G34" s="79" t="s">
        <v>95</v>
      </c>
      <c r="H34" s="83"/>
      <c r="I34" s="84" t="s">
        <v>122</v>
      </c>
      <c r="J34" s="85">
        <v>4</v>
      </c>
      <c r="K34" s="85">
        <v>3</v>
      </c>
      <c r="L34" s="85">
        <v>3</v>
      </c>
      <c r="M34" s="86">
        <v>10</v>
      </c>
      <c r="N34" s="86">
        <f t="shared" si="14"/>
        <v>160</v>
      </c>
      <c r="O34" s="82">
        <f t="shared" si="13"/>
        <v>10</v>
      </c>
      <c r="P34" s="81" t="s">
        <v>25</v>
      </c>
      <c r="Q34" s="87">
        <f t="shared" si="10"/>
        <v>2.3333333333333335</v>
      </c>
      <c r="R34" s="87">
        <f t="shared" si="5"/>
        <v>0.42857142857142855</v>
      </c>
      <c r="S34" s="177">
        <v>0.9</v>
      </c>
      <c r="T34" s="81" t="s">
        <v>24</v>
      </c>
      <c r="V34" s="120"/>
      <c r="W34" s="120"/>
      <c r="Y34" s="120"/>
    </row>
    <row r="35" spans="1:25" s="119" customFormat="1" ht="30.75" customHeight="1" x14ac:dyDescent="0.2">
      <c r="A35" s="79" t="s">
        <v>28</v>
      </c>
      <c r="B35" s="80">
        <v>7216</v>
      </c>
      <c r="C35" s="122" t="s">
        <v>71</v>
      </c>
      <c r="D35" s="81">
        <v>3</v>
      </c>
      <c r="E35" s="81">
        <v>48</v>
      </c>
      <c r="F35" s="81">
        <v>3</v>
      </c>
      <c r="G35" s="79" t="s">
        <v>74</v>
      </c>
      <c r="H35" s="83"/>
      <c r="I35" s="84" t="s">
        <v>123</v>
      </c>
      <c r="J35" s="88">
        <v>4</v>
      </c>
      <c r="K35" s="89">
        <v>3</v>
      </c>
      <c r="L35" s="89">
        <v>3</v>
      </c>
      <c r="M35" s="86">
        <v>10</v>
      </c>
      <c r="N35" s="86">
        <f t="shared" si="14"/>
        <v>160</v>
      </c>
      <c r="O35" s="82">
        <f t="shared" si="13"/>
        <v>10</v>
      </c>
      <c r="P35" s="81" t="s">
        <v>24</v>
      </c>
      <c r="Q35" s="87">
        <f t="shared" si="10"/>
        <v>2.3333333333333335</v>
      </c>
      <c r="R35" s="87">
        <f t="shared" si="5"/>
        <v>0.42857142857142855</v>
      </c>
      <c r="S35" s="177">
        <v>0.9</v>
      </c>
      <c r="T35" s="81" t="s">
        <v>24</v>
      </c>
      <c r="V35" s="120"/>
      <c r="W35" s="120"/>
      <c r="Y35" s="120"/>
    </row>
    <row r="36" spans="1:25" s="119" customFormat="1" ht="30.75" customHeight="1" x14ac:dyDescent="0.2">
      <c r="A36" s="79" t="s">
        <v>28</v>
      </c>
      <c r="B36" s="80">
        <v>10661</v>
      </c>
      <c r="C36" s="122" t="s">
        <v>72</v>
      </c>
      <c r="D36" s="81">
        <v>3</v>
      </c>
      <c r="E36" s="81">
        <v>48</v>
      </c>
      <c r="F36" s="81">
        <v>3</v>
      </c>
      <c r="G36" s="79" t="s">
        <v>27</v>
      </c>
      <c r="H36" s="83"/>
      <c r="I36" s="84" t="s">
        <v>121</v>
      </c>
      <c r="J36" s="85">
        <v>2</v>
      </c>
      <c r="K36" s="90">
        <v>1.5</v>
      </c>
      <c r="L36" s="90">
        <v>1.5</v>
      </c>
      <c r="M36" s="86">
        <v>5</v>
      </c>
      <c r="N36" s="86">
        <f t="shared" si="14"/>
        <v>80</v>
      </c>
      <c r="O36" s="82">
        <f>+M36</f>
        <v>5</v>
      </c>
      <c r="P36" s="81" t="s">
        <v>25</v>
      </c>
      <c r="Q36" s="87">
        <f t="shared" si="10"/>
        <v>1.1666666666666667</v>
      </c>
      <c r="R36" s="87">
        <f t="shared" si="5"/>
        <v>0.8571428571428571</v>
      </c>
      <c r="S36" s="177">
        <v>0.9</v>
      </c>
      <c r="T36" s="81" t="s">
        <v>24</v>
      </c>
      <c r="V36" s="120"/>
      <c r="W36" s="120"/>
      <c r="Y36" s="120"/>
    </row>
    <row r="37" spans="1:25" s="119" customFormat="1" ht="30.75" customHeight="1" x14ac:dyDescent="0.2">
      <c r="A37" s="79" t="s">
        <v>28</v>
      </c>
      <c r="B37" s="80">
        <v>7221</v>
      </c>
      <c r="C37" s="122" t="s">
        <v>73</v>
      </c>
      <c r="D37" s="81">
        <v>3</v>
      </c>
      <c r="E37" s="81">
        <v>48</v>
      </c>
      <c r="F37" s="81">
        <v>3</v>
      </c>
      <c r="G37" s="79" t="s">
        <v>74</v>
      </c>
      <c r="H37" s="83"/>
      <c r="I37" s="84" t="s">
        <v>124</v>
      </c>
      <c r="J37" s="88">
        <v>4</v>
      </c>
      <c r="K37" s="89">
        <v>3</v>
      </c>
      <c r="L37" s="89">
        <v>3</v>
      </c>
      <c r="M37" s="86">
        <v>10</v>
      </c>
      <c r="N37" s="86">
        <f t="shared" si="14"/>
        <v>160</v>
      </c>
      <c r="O37" s="82">
        <f t="shared" ref="O37:O38" si="15">+M37</f>
        <v>10</v>
      </c>
      <c r="P37" s="81" t="s">
        <v>24</v>
      </c>
      <c r="Q37" s="87">
        <f t="shared" si="10"/>
        <v>2.3333333333333335</v>
      </c>
      <c r="R37" s="87">
        <f t="shared" si="5"/>
        <v>0.42857142857142855</v>
      </c>
      <c r="S37" s="177">
        <v>0.9</v>
      </c>
      <c r="T37" s="81" t="s">
        <v>24</v>
      </c>
      <c r="V37" s="120"/>
      <c r="W37" s="120"/>
      <c r="Y37" s="120"/>
    </row>
    <row r="38" spans="1:25" s="119" customFormat="1" ht="30.75" customHeight="1" x14ac:dyDescent="0.2">
      <c r="A38" s="79"/>
      <c r="B38" s="80"/>
      <c r="C38" s="122"/>
      <c r="D38" s="81"/>
      <c r="E38" s="81"/>
      <c r="F38" s="81"/>
      <c r="G38" s="79" t="s">
        <v>28</v>
      </c>
      <c r="H38" s="83"/>
      <c r="I38" s="84" t="s">
        <v>142</v>
      </c>
      <c r="J38" s="88">
        <v>4</v>
      </c>
      <c r="K38" s="89">
        <v>3</v>
      </c>
      <c r="L38" s="89">
        <v>3</v>
      </c>
      <c r="M38" s="86">
        <v>10</v>
      </c>
      <c r="N38" s="86">
        <f t="shared" si="14"/>
        <v>160</v>
      </c>
      <c r="O38" s="82">
        <f t="shared" si="15"/>
        <v>10</v>
      </c>
      <c r="P38" s="81" t="s">
        <v>34</v>
      </c>
      <c r="Q38" s="87"/>
      <c r="R38" s="87"/>
      <c r="S38" s="178"/>
      <c r="T38" s="81"/>
      <c r="V38" s="120"/>
      <c r="W38" s="120"/>
      <c r="Y38" s="120"/>
    </row>
    <row r="39" spans="1:25" s="119" customFormat="1" ht="30.75" customHeight="1" x14ac:dyDescent="0.2">
      <c r="A39" s="134" t="s">
        <v>74</v>
      </c>
      <c r="B39" s="135">
        <v>7198</v>
      </c>
      <c r="C39" s="136" t="s">
        <v>75</v>
      </c>
      <c r="D39" s="137">
        <v>4</v>
      </c>
      <c r="E39" s="138">
        <v>64</v>
      </c>
      <c r="F39" s="137">
        <v>4</v>
      </c>
      <c r="G39" s="134" t="s">
        <v>125</v>
      </c>
      <c r="H39" s="139"/>
      <c r="I39" s="140" t="s">
        <v>126</v>
      </c>
      <c r="J39" s="141">
        <v>3</v>
      </c>
      <c r="K39" s="142">
        <v>2.25</v>
      </c>
      <c r="L39" s="142">
        <v>2.25</v>
      </c>
      <c r="M39" s="143">
        <v>7.5</v>
      </c>
      <c r="N39" s="143">
        <f t="shared" si="14"/>
        <v>120</v>
      </c>
      <c r="O39" s="138">
        <f>+M39</f>
        <v>7.5</v>
      </c>
      <c r="P39" s="137" t="s">
        <v>24</v>
      </c>
      <c r="Q39" s="167">
        <f t="shared" si="10"/>
        <v>1.3125</v>
      </c>
      <c r="R39" s="167">
        <f t="shared" si="5"/>
        <v>0.76190476190476186</v>
      </c>
      <c r="S39" s="179">
        <v>0.85</v>
      </c>
      <c r="T39" s="137" t="s">
        <v>24</v>
      </c>
      <c r="V39" s="120"/>
      <c r="W39" s="120"/>
      <c r="Y39" s="120"/>
    </row>
    <row r="40" spans="1:25" s="119" customFormat="1" ht="30.75" customHeight="1" x14ac:dyDescent="0.2">
      <c r="A40" s="134" t="s">
        <v>74</v>
      </c>
      <c r="B40" s="135">
        <v>7206</v>
      </c>
      <c r="C40" s="136" t="s">
        <v>76</v>
      </c>
      <c r="D40" s="137">
        <v>4</v>
      </c>
      <c r="E40" s="138">
        <v>64</v>
      </c>
      <c r="F40" s="137">
        <v>4</v>
      </c>
      <c r="G40" s="134" t="s">
        <v>27</v>
      </c>
      <c r="H40" s="139"/>
      <c r="I40" s="140" t="s">
        <v>120</v>
      </c>
      <c r="J40" s="144">
        <v>4</v>
      </c>
      <c r="K40" s="145">
        <v>3</v>
      </c>
      <c r="L40" s="145">
        <v>3</v>
      </c>
      <c r="M40" s="143">
        <v>10</v>
      </c>
      <c r="N40" s="143">
        <f t="shared" si="14"/>
        <v>160</v>
      </c>
      <c r="O40" s="138">
        <f t="shared" ref="O40:O41" si="16">+M40</f>
        <v>10</v>
      </c>
      <c r="P40" s="137" t="s">
        <v>25</v>
      </c>
      <c r="Q40" s="167">
        <f t="shared" si="10"/>
        <v>1.75</v>
      </c>
      <c r="R40" s="167">
        <f t="shared" si="5"/>
        <v>0.5714285714285714</v>
      </c>
      <c r="S40" s="179">
        <v>0.9</v>
      </c>
      <c r="T40" s="137" t="s">
        <v>24</v>
      </c>
      <c r="V40" s="120"/>
      <c r="W40" s="120"/>
      <c r="Y40" s="120"/>
    </row>
    <row r="41" spans="1:25" s="119" customFormat="1" ht="30.75" customHeight="1" x14ac:dyDescent="0.2">
      <c r="A41" s="134" t="s">
        <v>74</v>
      </c>
      <c r="B41" s="135">
        <v>7217</v>
      </c>
      <c r="C41" s="136" t="s">
        <v>77</v>
      </c>
      <c r="D41" s="137">
        <v>3</v>
      </c>
      <c r="E41" s="137">
        <v>48</v>
      </c>
      <c r="F41" s="137">
        <v>3</v>
      </c>
      <c r="G41" s="134" t="s">
        <v>74</v>
      </c>
      <c r="H41" s="139"/>
      <c r="I41" s="140" t="s">
        <v>123</v>
      </c>
      <c r="J41" s="144">
        <v>4</v>
      </c>
      <c r="K41" s="145">
        <v>3</v>
      </c>
      <c r="L41" s="145">
        <v>3</v>
      </c>
      <c r="M41" s="143">
        <v>10</v>
      </c>
      <c r="N41" s="143">
        <f t="shared" si="14"/>
        <v>160</v>
      </c>
      <c r="O41" s="138">
        <f t="shared" si="16"/>
        <v>10</v>
      </c>
      <c r="P41" s="137" t="s">
        <v>24</v>
      </c>
      <c r="Q41" s="167">
        <f t="shared" si="10"/>
        <v>2.3333333333333335</v>
      </c>
      <c r="R41" s="167">
        <f t="shared" si="5"/>
        <v>0.42857142857142855</v>
      </c>
      <c r="S41" s="179">
        <v>0.9</v>
      </c>
      <c r="T41" s="137" t="s">
        <v>24</v>
      </c>
      <c r="V41" s="120"/>
      <c r="W41" s="120"/>
      <c r="Y41" s="120"/>
    </row>
    <row r="42" spans="1:25" s="119" customFormat="1" ht="30.75" customHeight="1" x14ac:dyDescent="0.2">
      <c r="A42" s="134" t="s">
        <v>74</v>
      </c>
      <c r="B42" s="135">
        <v>7222</v>
      </c>
      <c r="C42" s="136" t="s">
        <v>78</v>
      </c>
      <c r="D42" s="137">
        <v>3</v>
      </c>
      <c r="E42" s="137">
        <v>48</v>
      </c>
      <c r="F42" s="137">
        <v>3</v>
      </c>
      <c r="G42" s="134"/>
      <c r="H42" s="139"/>
      <c r="I42" s="140"/>
      <c r="J42" s="146"/>
      <c r="K42" s="146"/>
      <c r="L42" s="146"/>
      <c r="M42" s="147"/>
      <c r="N42" s="147"/>
      <c r="O42" s="217" t="s">
        <v>156</v>
      </c>
      <c r="P42" s="218"/>
      <c r="Q42" s="219"/>
      <c r="R42" s="167"/>
      <c r="S42" s="180"/>
      <c r="T42" s="137"/>
      <c r="V42" s="120"/>
      <c r="W42" s="120"/>
      <c r="Y42" s="120"/>
    </row>
    <row r="43" spans="1:25" s="119" customFormat="1" ht="30.75" customHeight="1" x14ac:dyDescent="0.2">
      <c r="A43" s="134" t="s">
        <v>74</v>
      </c>
      <c r="B43" s="135">
        <v>8219</v>
      </c>
      <c r="C43" s="136" t="s">
        <v>79</v>
      </c>
      <c r="D43" s="137">
        <v>4</v>
      </c>
      <c r="E43" s="138">
        <v>64</v>
      </c>
      <c r="F43" s="137">
        <v>4</v>
      </c>
      <c r="G43" s="134" t="s">
        <v>112</v>
      </c>
      <c r="H43" s="139"/>
      <c r="I43" s="140" t="s">
        <v>127</v>
      </c>
      <c r="J43" s="141">
        <v>3</v>
      </c>
      <c r="K43" s="141">
        <v>2.25</v>
      </c>
      <c r="L43" s="141">
        <v>2.25</v>
      </c>
      <c r="M43" s="143">
        <v>7.5</v>
      </c>
      <c r="N43" s="143">
        <f t="shared" ref="N43:N48" si="17">+M43*16</f>
        <v>120</v>
      </c>
      <c r="O43" s="138">
        <f t="shared" ref="O43:O44" si="18">+M43</f>
        <v>7.5</v>
      </c>
      <c r="P43" s="137" t="s">
        <v>25</v>
      </c>
      <c r="Q43" s="167">
        <f t="shared" si="10"/>
        <v>1.3125</v>
      </c>
      <c r="R43" s="167">
        <f t="shared" si="5"/>
        <v>0.76190476190476186</v>
      </c>
      <c r="S43" s="179">
        <v>0.9</v>
      </c>
      <c r="T43" s="137" t="s">
        <v>24</v>
      </c>
      <c r="V43" s="120"/>
      <c r="W43" s="120"/>
      <c r="Y43" s="120"/>
    </row>
    <row r="44" spans="1:25" s="119" customFormat="1" ht="30.75" customHeight="1" x14ac:dyDescent="0.2">
      <c r="A44" s="134" t="s">
        <v>74</v>
      </c>
      <c r="B44" s="135">
        <v>10666</v>
      </c>
      <c r="C44" s="136" t="s">
        <v>80</v>
      </c>
      <c r="D44" s="137">
        <v>4</v>
      </c>
      <c r="E44" s="138">
        <v>64</v>
      </c>
      <c r="F44" s="137">
        <v>4</v>
      </c>
      <c r="G44" s="134" t="s">
        <v>81</v>
      </c>
      <c r="H44" s="139"/>
      <c r="I44" s="140" t="s">
        <v>128</v>
      </c>
      <c r="J44" s="141">
        <v>3</v>
      </c>
      <c r="K44" s="141">
        <v>2.25</v>
      </c>
      <c r="L44" s="141">
        <v>2.25</v>
      </c>
      <c r="M44" s="143">
        <v>7.5</v>
      </c>
      <c r="N44" s="143">
        <f t="shared" si="17"/>
        <v>120</v>
      </c>
      <c r="O44" s="138">
        <f t="shared" si="18"/>
        <v>7.5</v>
      </c>
      <c r="P44" s="137" t="s">
        <v>24</v>
      </c>
      <c r="Q44" s="167">
        <f t="shared" si="10"/>
        <v>1.3125</v>
      </c>
      <c r="R44" s="167">
        <f t="shared" si="5"/>
        <v>0.76190476190476186</v>
      </c>
      <c r="S44" s="179">
        <v>1</v>
      </c>
      <c r="T44" s="137" t="s">
        <v>24</v>
      </c>
      <c r="V44" s="120"/>
      <c r="W44" s="120"/>
      <c r="Y44" s="120"/>
    </row>
    <row r="45" spans="1:25" s="119" customFormat="1" ht="42.75" customHeight="1" x14ac:dyDescent="0.2">
      <c r="A45" s="134"/>
      <c r="B45" s="135"/>
      <c r="C45" s="136"/>
      <c r="D45" s="137"/>
      <c r="E45" s="138"/>
      <c r="F45" s="137"/>
      <c r="G45" s="134" t="s">
        <v>74</v>
      </c>
      <c r="H45" s="139"/>
      <c r="I45" s="140" t="s">
        <v>143</v>
      </c>
      <c r="J45" s="141">
        <v>2</v>
      </c>
      <c r="K45" s="142">
        <v>1.5</v>
      </c>
      <c r="L45" s="142">
        <v>1.5</v>
      </c>
      <c r="M45" s="143">
        <v>5</v>
      </c>
      <c r="N45" s="143">
        <f t="shared" si="17"/>
        <v>80</v>
      </c>
      <c r="O45" s="138">
        <f>+M45</f>
        <v>5</v>
      </c>
      <c r="P45" s="137" t="s">
        <v>34</v>
      </c>
      <c r="Q45" s="167"/>
      <c r="R45" s="167"/>
      <c r="S45" s="180"/>
      <c r="T45" s="137"/>
      <c r="V45" s="120"/>
      <c r="W45" s="120"/>
      <c r="Y45" s="120"/>
    </row>
    <row r="46" spans="1:25" s="119" customFormat="1" ht="30.75" customHeight="1" x14ac:dyDescent="0.2">
      <c r="A46" s="148" t="s">
        <v>81</v>
      </c>
      <c r="B46" s="149">
        <v>7199</v>
      </c>
      <c r="C46" s="150" t="s">
        <v>82</v>
      </c>
      <c r="D46" s="151">
        <v>4</v>
      </c>
      <c r="E46" s="14">
        <v>64</v>
      </c>
      <c r="F46" s="151">
        <v>4</v>
      </c>
      <c r="G46" s="148" t="s">
        <v>125</v>
      </c>
      <c r="H46" s="152"/>
      <c r="I46" s="153" t="s">
        <v>126</v>
      </c>
      <c r="J46" s="3">
        <v>3</v>
      </c>
      <c r="K46" s="4">
        <v>2.25</v>
      </c>
      <c r="L46" s="4">
        <v>2.25</v>
      </c>
      <c r="M46" s="13">
        <v>7.5</v>
      </c>
      <c r="N46" s="13">
        <f t="shared" si="17"/>
        <v>120</v>
      </c>
      <c r="O46" s="14">
        <f>+M46</f>
        <v>7.5</v>
      </c>
      <c r="P46" s="151" t="s">
        <v>24</v>
      </c>
      <c r="Q46" s="166">
        <f t="shared" si="10"/>
        <v>1.3125</v>
      </c>
      <c r="R46" s="166">
        <f t="shared" si="5"/>
        <v>0.76190476190476186</v>
      </c>
      <c r="S46" s="181">
        <v>0.85</v>
      </c>
      <c r="T46" s="151" t="s">
        <v>24</v>
      </c>
      <c r="V46" s="120"/>
      <c r="W46" s="120"/>
      <c r="Y46" s="120"/>
    </row>
    <row r="47" spans="1:25" s="119" customFormat="1" ht="30.75" customHeight="1" x14ac:dyDescent="0.2">
      <c r="A47" s="148" t="s">
        <v>81</v>
      </c>
      <c r="B47" s="149">
        <v>7214</v>
      </c>
      <c r="C47" s="150" t="s">
        <v>83</v>
      </c>
      <c r="D47" s="151">
        <v>3</v>
      </c>
      <c r="E47" s="151">
        <v>48</v>
      </c>
      <c r="F47" s="151">
        <v>3</v>
      </c>
      <c r="G47" s="148" t="s">
        <v>125</v>
      </c>
      <c r="H47" s="152"/>
      <c r="I47" s="153" t="s">
        <v>129</v>
      </c>
      <c r="J47" s="154">
        <v>3</v>
      </c>
      <c r="K47" s="155">
        <v>2.25</v>
      </c>
      <c r="L47" s="155">
        <v>2.25</v>
      </c>
      <c r="M47" s="13">
        <v>7.5</v>
      </c>
      <c r="N47" s="13">
        <f t="shared" si="17"/>
        <v>120</v>
      </c>
      <c r="O47" s="14">
        <f>+M47</f>
        <v>7.5</v>
      </c>
      <c r="P47" s="151" t="s">
        <v>24</v>
      </c>
      <c r="Q47" s="166">
        <f t="shared" si="10"/>
        <v>1.75</v>
      </c>
      <c r="R47" s="166">
        <f t="shared" si="5"/>
        <v>0.5714285714285714</v>
      </c>
      <c r="S47" s="181">
        <v>1</v>
      </c>
      <c r="T47" s="151" t="s">
        <v>24</v>
      </c>
      <c r="V47" s="120"/>
      <c r="W47" s="120"/>
      <c r="Y47" s="120"/>
    </row>
    <row r="48" spans="1:25" s="119" customFormat="1" ht="30.75" customHeight="1" x14ac:dyDescent="0.2">
      <c r="A48" s="148" t="s">
        <v>81</v>
      </c>
      <c r="B48" s="149">
        <v>7223</v>
      </c>
      <c r="C48" s="150" t="s">
        <v>84</v>
      </c>
      <c r="D48" s="151">
        <v>3</v>
      </c>
      <c r="E48" s="151">
        <v>48</v>
      </c>
      <c r="F48" s="151">
        <v>3</v>
      </c>
      <c r="G48" s="148" t="s">
        <v>81</v>
      </c>
      <c r="H48" s="152"/>
      <c r="I48" s="153" t="s">
        <v>133</v>
      </c>
      <c r="J48" s="156">
        <v>3</v>
      </c>
      <c r="K48" s="156">
        <v>2.25</v>
      </c>
      <c r="L48" s="156">
        <v>2.25</v>
      </c>
      <c r="M48" s="157">
        <v>7.5</v>
      </c>
      <c r="N48" s="157">
        <f t="shared" si="17"/>
        <v>120</v>
      </c>
      <c r="O48" s="151">
        <f>+M48</f>
        <v>7.5</v>
      </c>
      <c r="P48" s="151" t="s">
        <v>24</v>
      </c>
      <c r="Q48" s="166">
        <f t="shared" si="10"/>
        <v>1.75</v>
      </c>
      <c r="R48" s="166">
        <f t="shared" si="5"/>
        <v>0.5714285714285714</v>
      </c>
      <c r="S48" s="181">
        <v>0.8</v>
      </c>
      <c r="T48" s="151" t="s">
        <v>24</v>
      </c>
      <c r="V48" s="120"/>
      <c r="W48" s="120"/>
      <c r="Y48" s="120"/>
    </row>
    <row r="49" spans="1:25" s="119" customFormat="1" ht="30.75" customHeight="1" x14ac:dyDescent="0.2">
      <c r="A49" s="148" t="s">
        <v>81</v>
      </c>
      <c r="B49" s="149">
        <v>8221</v>
      </c>
      <c r="C49" s="150" t="s">
        <v>85</v>
      </c>
      <c r="D49" s="151">
        <v>3</v>
      </c>
      <c r="E49" s="151">
        <v>48</v>
      </c>
      <c r="F49" s="151">
        <v>3</v>
      </c>
      <c r="G49" s="148" t="s">
        <v>28</v>
      </c>
      <c r="H49" s="152"/>
      <c r="I49" s="153" t="s">
        <v>130</v>
      </c>
      <c r="J49" s="154">
        <v>4</v>
      </c>
      <c r="K49" s="155">
        <v>3</v>
      </c>
      <c r="L49" s="155">
        <v>3</v>
      </c>
      <c r="M49" s="13">
        <v>10</v>
      </c>
      <c r="N49" s="13">
        <f t="shared" ref="N49:N54" si="19">+M49*16</f>
        <v>160</v>
      </c>
      <c r="O49" s="1">
        <f t="shared" ref="O49:O65" si="20">+M49</f>
        <v>10</v>
      </c>
      <c r="P49" s="151" t="s">
        <v>24</v>
      </c>
      <c r="Q49" s="166">
        <f t="shared" si="10"/>
        <v>2.3333333333333335</v>
      </c>
      <c r="R49" s="166">
        <f t="shared" si="5"/>
        <v>0.42857142857142855</v>
      </c>
      <c r="S49" s="181">
        <v>0.95</v>
      </c>
      <c r="T49" s="151" t="s">
        <v>24</v>
      </c>
      <c r="V49" s="120"/>
      <c r="W49" s="120"/>
      <c r="Y49" s="120"/>
    </row>
    <row r="50" spans="1:25" s="119" customFormat="1" ht="30.75" customHeight="1" x14ac:dyDescent="0.2">
      <c r="A50" s="148" t="s">
        <v>81</v>
      </c>
      <c r="B50" s="149">
        <v>8222</v>
      </c>
      <c r="C50" s="150" t="s">
        <v>86</v>
      </c>
      <c r="D50" s="151">
        <v>4</v>
      </c>
      <c r="E50" s="14">
        <v>64</v>
      </c>
      <c r="F50" s="151">
        <v>4</v>
      </c>
      <c r="G50" s="148" t="s">
        <v>95</v>
      </c>
      <c r="H50" s="152"/>
      <c r="I50" s="153" t="s">
        <v>131</v>
      </c>
      <c r="J50" s="3">
        <v>3</v>
      </c>
      <c r="K50" s="3">
        <v>2.25</v>
      </c>
      <c r="L50" s="3">
        <v>2.25</v>
      </c>
      <c r="M50" s="13">
        <v>7.5</v>
      </c>
      <c r="N50" s="13">
        <f t="shared" si="19"/>
        <v>120</v>
      </c>
      <c r="O50" s="1">
        <f t="shared" si="20"/>
        <v>7.5</v>
      </c>
      <c r="P50" s="151" t="s">
        <v>25</v>
      </c>
      <c r="Q50" s="166">
        <f t="shared" si="10"/>
        <v>1.3125</v>
      </c>
      <c r="R50" s="166">
        <f t="shared" si="5"/>
        <v>0.76190476190476186</v>
      </c>
      <c r="S50" s="181">
        <v>0.9</v>
      </c>
      <c r="T50" s="151" t="s">
        <v>24</v>
      </c>
      <c r="V50" s="120"/>
      <c r="W50" s="120"/>
      <c r="Y50" s="120"/>
    </row>
    <row r="51" spans="1:25" s="119" customFormat="1" ht="30.75" customHeight="1" x14ac:dyDescent="0.2">
      <c r="A51" s="148" t="s">
        <v>81</v>
      </c>
      <c r="B51" s="149">
        <v>10658</v>
      </c>
      <c r="C51" s="150" t="s">
        <v>87</v>
      </c>
      <c r="D51" s="151">
        <v>4</v>
      </c>
      <c r="E51" s="14">
        <v>64</v>
      </c>
      <c r="F51" s="151">
        <v>4</v>
      </c>
      <c r="G51" s="148" t="s">
        <v>28</v>
      </c>
      <c r="H51" s="152"/>
      <c r="I51" s="153" t="s">
        <v>132</v>
      </c>
      <c r="J51" s="3">
        <v>4</v>
      </c>
      <c r="K51" s="3">
        <v>3</v>
      </c>
      <c r="L51" s="3">
        <v>3</v>
      </c>
      <c r="M51" s="13">
        <v>10</v>
      </c>
      <c r="N51" s="13">
        <f t="shared" si="19"/>
        <v>160</v>
      </c>
      <c r="O51" s="1">
        <f t="shared" si="20"/>
        <v>10</v>
      </c>
      <c r="P51" s="151" t="s">
        <v>24</v>
      </c>
      <c r="Q51" s="166">
        <f t="shared" si="10"/>
        <v>1.75</v>
      </c>
      <c r="R51" s="166">
        <f t="shared" si="5"/>
        <v>0.5714285714285714</v>
      </c>
      <c r="S51" s="181">
        <v>0.85</v>
      </c>
      <c r="T51" s="151" t="s">
        <v>24</v>
      </c>
      <c r="V51" s="120"/>
      <c r="W51" s="120"/>
      <c r="Y51" s="120"/>
    </row>
    <row r="52" spans="1:25" s="119" customFormat="1" ht="30.75" customHeight="1" x14ac:dyDescent="0.2">
      <c r="A52" s="148"/>
      <c r="B52" s="149"/>
      <c r="C52" s="150"/>
      <c r="D52" s="151"/>
      <c r="E52" s="151"/>
      <c r="F52" s="151"/>
      <c r="G52" s="148" t="s">
        <v>81</v>
      </c>
      <c r="H52" s="152"/>
      <c r="I52" s="153" t="s">
        <v>144</v>
      </c>
      <c r="J52" s="3">
        <v>2</v>
      </c>
      <c r="K52" s="4">
        <v>1.5</v>
      </c>
      <c r="L52" s="4">
        <v>1.5</v>
      </c>
      <c r="M52" s="13">
        <v>5</v>
      </c>
      <c r="N52" s="13">
        <f t="shared" si="19"/>
        <v>80</v>
      </c>
      <c r="O52" s="1">
        <f>+M52</f>
        <v>5</v>
      </c>
      <c r="P52" s="151" t="s">
        <v>34</v>
      </c>
      <c r="Q52" s="166"/>
      <c r="R52" s="166"/>
      <c r="S52" s="182"/>
      <c r="T52" s="151"/>
      <c r="V52" s="120"/>
      <c r="W52" s="120"/>
      <c r="Y52" s="120"/>
    </row>
    <row r="53" spans="1:25" s="119" customFormat="1" ht="40.5" customHeight="1" x14ac:dyDescent="0.2">
      <c r="A53" s="148"/>
      <c r="B53" s="149"/>
      <c r="C53" s="150" t="s">
        <v>153</v>
      </c>
      <c r="D53" s="151">
        <v>4</v>
      </c>
      <c r="E53" s="151">
        <v>64</v>
      </c>
      <c r="F53" s="151">
        <v>4</v>
      </c>
      <c r="G53" s="148" t="s">
        <v>81</v>
      </c>
      <c r="H53" s="152"/>
      <c r="I53" s="153" t="s">
        <v>160</v>
      </c>
      <c r="J53" s="154">
        <v>4</v>
      </c>
      <c r="K53" s="155">
        <v>3</v>
      </c>
      <c r="L53" s="155">
        <v>3</v>
      </c>
      <c r="M53" s="13">
        <v>10</v>
      </c>
      <c r="N53" s="13">
        <f t="shared" si="19"/>
        <v>160</v>
      </c>
      <c r="O53" s="1">
        <f t="shared" si="20"/>
        <v>10</v>
      </c>
      <c r="P53" s="151" t="s">
        <v>24</v>
      </c>
      <c r="Q53" s="166">
        <f t="shared" si="10"/>
        <v>1.75</v>
      </c>
      <c r="R53" s="166">
        <f t="shared" si="5"/>
        <v>0.5714285714285714</v>
      </c>
      <c r="S53" s="181">
        <v>1</v>
      </c>
      <c r="T53" s="151" t="s">
        <v>24</v>
      </c>
      <c r="V53" s="120"/>
      <c r="W53" s="120"/>
      <c r="Y53" s="120"/>
    </row>
    <row r="54" spans="1:25" s="119" customFormat="1" ht="30.75" customHeight="1" x14ac:dyDescent="0.2">
      <c r="A54" s="29" t="s">
        <v>29</v>
      </c>
      <c r="B54" s="30">
        <v>7215</v>
      </c>
      <c r="C54" s="121" t="s">
        <v>88</v>
      </c>
      <c r="D54" s="63">
        <v>3</v>
      </c>
      <c r="E54" s="63">
        <v>48</v>
      </c>
      <c r="F54" s="63">
        <v>3</v>
      </c>
      <c r="G54" s="29" t="s">
        <v>125</v>
      </c>
      <c r="H54" s="65"/>
      <c r="I54" s="66" t="s">
        <v>129</v>
      </c>
      <c r="J54" s="70">
        <v>3</v>
      </c>
      <c r="K54" s="71">
        <v>2.25</v>
      </c>
      <c r="L54" s="71">
        <v>2.25</v>
      </c>
      <c r="M54" s="72">
        <v>7.5</v>
      </c>
      <c r="N54" s="72">
        <f t="shared" si="19"/>
        <v>120</v>
      </c>
      <c r="O54" s="76">
        <f t="shared" si="20"/>
        <v>7.5</v>
      </c>
      <c r="P54" s="63" t="s">
        <v>24</v>
      </c>
      <c r="Q54" s="69">
        <f t="shared" si="10"/>
        <v>1.75</v>
      </c>
      <c r="R54" s="69">
        <f t="shared" si="5"/>
        <v>0.5714285714285714</v>
      </c>
      <c r="S54" s="174">
        <v>1</v>
      </c>
      <c r="T54" s="63" t="s">
        <v>24</v>
      </c>
      <c r="V54" s="120"/>
      <c r="W54" s="120"/>
      <c r="Y54" s="120"/>
    </row>
    <row r="55" spans="1:25" s="119" customFormat="1" ht="30.75" customHeight="1" x14ac:dyDescent="0.2">
      <c r="A55" s="29" t="s">
        <v>29</v>
      </c>
      <c r="B55" s="30">
        <v>7218</v>
      </c>
      <c r="C55" s="121" t="s">
        <v>89</v>
      </c>
      <c r="D55" s="63">
        <v>4</v>
      </c>
      <c r="E55" s="64">
        <v>64</v>
      </c>
      <c r="F55" s="63">
        <v>4</v>
      </c>
      <c r="G55" s="29"/>
      <c r="H55" s="65"/>
      <c r="I55" s="66"/>
      <c r="J55" s="67"/>
      <c r="K55" s="67"/>
      <c r="L55" s="67"/>
      <c r="M55" s="68"/>
      <c r="N55" s="68"/>
      <c r="O55" s="76"/>
      <c r="P55" s="63" t="s">
        <v>151</v>
      </c>
      <c r="Q55" s="69"/>
      <c r="R55" s="69"/>
      <c r="S55" s="176"/>
      <c r="T55" s="63"/>
      <c r="V55" s="120"/>
      <c r="W55" s="120"/>
      <c r="Y55" s="120"/>
    </row>
    <row r="56" spans="1:25" s="119" customFormat="1" ht="30.75" customHeight="1" x14ac:dyDescent="0.2">
      <c r="A56" s="29" t="s">
        <v>29</v>
      </c>
      <c r="B56" s="30">
        <v>7224</v>
      </c>
      <c r="C56" s="121" t="s">
        <v>90</v>
      </c>
      <c r="D56" s="63">
        <v>3</v>
      </c>
      <c r="E56" s="63">
        <v>48</v>
      </c>
      <c r="F56" s="63">
        <v>3</v>
      </c>
      <c r="G56" s="29"/>
      <c r="H56" s="65"/>
      <c r="I56" s="66"/>
      <c r="J56" s="77"/>
      <c r="K56" s="77"/>
      <c r="L56" s="77"/>
      <c r="M56" s="72"/>
      <c r="N56" s="72"/>
      <c r="O56" s="214" t="s">
        <v>156</v>
      </c>
      <c r="P56" s="215"/>
      <c r="Q56" s="216"/>
      <c r="R56" s="69"/>
      <c r="S56" s="174"/>
      <c r="T56" s="63"/>
      <c r="V56" s="120"/>
      <c r="W56" s="120"/>
      <c r="Y56" s="120"/>
    </row>
    <row r="57" spans="1:25" s="119" customFormat="1" ht="30.75" customHeight="1" x14ac:dyDescent="0.2">
      <c r="A57" s="29" t="s">
        <v>29</v>
      </c>
      <c r="B57" s="30">
        <v>7226</v>
      </c>
      <c r="C57" s="121" t="s">
        <v>91</v>
      </c>
      <c r="D57" s="63">
        <v>4</v>
      </c>
      <c r="E57" s="64">
        <v>64</v>
      </c>
      <c r="F57" s="63">
        <v>4</v>
      </c>
      <c r="G57" s="29" t="s">
        <v>74</v>
      </c>
      <c r="H57" s="65"/>
      <c r="I57" s="66" t="s">
        <v>134</v>
      </c>
      <c r="J57" s="77">
        <v>3</v>
      </c>
      <c r="K57" s="77">
        <v>2.25</v>
      </c>
      <c r="L57" s="77">
        <v>2.25</v>
      </c>
      <c r="M57" s="72">
        <v>7.5</v>
      </c>
      <c r="N57" s="72">
        <f>+M57*16</f>
        <v>120</v>
      </c>
      <c r="O57" s="76">
        <f t="shared" si="20"/>
        <v>7.5</v>
      </c>
      <c r="P57" s="63" t="s">
        <v>24</v>
      </c>
      <c r="Q57" s="69">
        <f t="shared" si="10"/>
        <v>1.3125</v>
      </c>
      <c r="R57" s="69">
        <f t="shared" si="5"/>
        <v>0.76190476190476186</v>
      </c>
      <c r="S57" s="174">
        <v>0.9</v>
      </c>
      <c r="T57" s="63" t="s">
        <v>24</v>
      </c>
      <c r="V57" s="120"/>
      <c r="W57" s="120"/>
      <c r="Y57" s="120"/>
    </row>
    <row r="58" spans="1:25" s="119" customFormat="1" ht="30.75" customHeight="1" x14ac:dyDescent="0.2">
      <c r="A58" s="29" t="s">
        <v>29</v>
      </c>
      <c r="B58" s="30">
        <v>10659</v>
      </c>
      <c r="C58" s="121" t="s">
        <v>92</v>
      </c>
      <c r="D58" s="63">
        <v>4</v>
      </c>
      <c r="E58" s="64">
        <v>64</v>
      </c>
      <c r="F58" s="63">
        <v>4</v>
      </c>
      <c r="G58" s="29" t="s">
        <v>112</v>
      </c>
      <c r="H58" s="65"/>
      <c r="I58" s="66" t="s">
        <v>135</v>
      </c>
      <c r="J58" s="77">
        <v>3</v>
      </c>
      <c r="K58" s="78">
        <v>2.25</v>
      </c>
      <c r="L58" s="78">
        <v>2.25</v>
      </c>
      <c r="M58" s="72">
        <v>7.5</v>
      </c>
      <c r="N58" s="72">
        <f>+M58*16</f>
        <v>120</v>
      </c>
      <c r="O58" s="76">
        <f t="shared" si="20"/>
        <v>7.5</v>
      </c>
      <c r="P58" s="63" t="s">
        <v>25</v>
      </c>
      <c r="Q58" s="69">
        <f t="shared" si="10"/>
        <v>1.3125</v>
      </c>
      <c r="R58" s="69">
        <f t="shared" si="5"/>
        <v>0.76190476190476186</v>
      </c>
      <c r="S58" s="174">
        <v>0.8</v>
      </c>
      <c r="T58" s="63" t="s">
        <v>24</v>
      </c>
      <c r="V58" s="120"/>
      <c r="W58" s="120"/>
      <c r="Y58" s="120"/>
    </row>
    <row r="59" spans="1:25" s="119" customFormat="1" ht="30.75" customHeight="1" x14ac:dyDescent="0.2">
      <c r="A59" s="29" t="s">
        <v>29</v>
      </c>
      <c r="B59" s="30">
        <v>10671</v>
      </c>
      <c r="C59" s="121" t="s">
        <v>57</v>
      </c>
      <c r="D59" s="63">
        <v>4</v>
      </c>
      <c r="E59" s="64">
        <v>64</v>
      </c>
      <c r="F59" s="63">
        <v>4</v>
      </c>
      <c r="G59" s="29" t="s">
        <v>74</v>
      </c>
      <c r="H59" s="65"/>
      <c r="I59" s="73" t="s">
        <v>58</v>
      </c>
      <c r="J59" s="77">
        <v>3</v>
      </c>
      <c r="K59" s="77">
        <v>2.25</v>
      </c>
      <c r="L59" s="77">
        <v>2.25</v>
      </c>
      <c r="M59" s="72">
        <v>7.5</v>
      </c>
      <c r="N59" s="72">
        <f>+M59*16</f>
        <v>120</v>
      </c>
      <c r="O59" s="76">
        <f t="shared" si="20"/>
        <v>7.5</v>
      </c>
      <c r="P59" s="64" t="s">
        <v>24</v>
      </c>
      <c r="Q59" s="69">
        <f t="shared" si="10"/>
        <v>1.3125</v>
      </c>
      <c r="R59" s="69">
        <f t="shared" si="5"/>
        <v>0.76190476190476186</v>
      </c>
      <c r="S59" s="175">
        <v>0.8</v>
      </c>
      <c r="T59" s="64" t="s">
        <v>24</v>
      </c>
      <c r="V59" s="120"/>
      <c r="W59" s="120"/>
      <c r="Y59" s="120"/>
    </row>
    <row r="60" spans="1:25" s="119" customFormat="1" ht="30.75" customHeight="1" x14ac:dyDescent="0.2">
      <c r="A60" s="29" t="s">
        <v>29</v>
      </c>
      <c r="B60" s="30">
        <v>10673</v>
      </c>
      <c r="C60" s="121" t="s">
        <v>93</v>
      </c>
      <c r="D60" s="63">
        <v>4</v>
      </c>
      <c r="E60" s="64">
        <v>64</v>
      </c>
      <c r="F60" s="63">
        <v>4</v>
      </c>
      <c r="G60" s="29" t="s">
        <v>112</v>
      </c>
      <c r="H60" s="65"/>
      <c r="I60" s="66" t="s">
        <v>136</v>
      </c>
      <c r="J60" s="77">
        <v>3</v>
      </c>
      <c r="K60" s="77">
        <v>2.25</v>
      </c>
      <c r="L60" s="77">
        <v>2.25</v>
      </c>
      <c r="M60" s="72">
        <v>7.5</v>
      </c>
      <c r="N60" s="72">
        <f>+M60*16</f>
        <v>120</v>
      </c>
      <c r="O60" s="76">
        <f t="shared" si="20"/>
        <v>7.5</v>
      </c>
      <c r="P60" s="63" t="s">
        <v>25</v>
      </c>
      <c r="Q60" s="69">
        <f t="shared" si="10"/>
        <v>1.3125</v>
      </c>
      <c r="R60" s="69">
        <f t="shared" si="5"/>
        <v>0.76190476190476186</v>
      </c>
      <c r="S60" s="174">
        <v>0.8</v>
      </c>
      <c r="T60" s="63" t="s">
        <v>24</v>
      </c>
      <c r="V60" s="120"/>
      <c r="W60" s="120"/>
      <c r="Y60" s="120"/>
    </row>
    <row r="61" spans="1:25" s="119" customFormat="1" ht="30.75" customHeight="1" x14ac:dyDescent="0.2">
      <c r="A61" s="29" t="s">
        <v>29</v>
      </c>
      <c r="B61" s="30">
        <v>10674</v>
      </c>
      <c r="C61" s="121" t="s">
        <v>94</v>
      </c>
      <c r="D61" s="63">
        <v>4</v>
      </c>
      <c r="E61" s="64">
        <v>64</v>
      </c>
      <c r="F61" s="63">
        <v>4</v>
      </c>
      <c r="G61" s="29"/>
      <c r="H61" s="65"/>
      <c r="I61" s="66"/>
      <c r="J61" s="67"/>
      <c r="K61" s="67"/>
      <c r="L61" s="67"/>
      <c r="M61" s="68"/>
      <c r="N61" s="68"/>
      <c r="O61" s="76"/>
      <c r="P61" s="63" t="s">
        <v>151</v>
      </c>
      <c r="Q61" s="69"/>
      <c r="R61" s="69"/>
      <c r="S61" s="176"/>
      <c r="T61" s="63"/>
      <c r="V61" s="120"/>
      <c r="W61" s="120"/>
      <c r="Y61" s="120"/>
    </row>
    <row r="62" spans="1:25" s="119" customFormat="1" ht="30.75" customHeight="1" x14ac:dyDescent="0.2">
      <c r="A62" s="29"/>
      <c r="B62" s="30"/>
      <c r="C62" s="121"/>
      <c r="D62" s="63"/>
      <c r="E62" s="64"/>
      <c r="F62" s="63"/>
      <c r="G62" s="29" t="s">
        <v>29</v>
      </c>
      <c r="H62" s="65"/>
      <c r="I62" s="66" t="s">
        <v>146</v>
      </c>
      <c r="J62" s="77">
        <v>2</v>
      </c>
      <c r="K62" s="77">
        <v>1.5</v>
      </c>
      <c r="L62" s="77">
        <v>1.5</v>
      </c>
      <c r="M62" s="72">
        <v>5</v>
      </c>
      <c r="N62" s="72">
        <f t="shared" ref="N62:N68" si="21">+M62*16</f>
        <v>80</v>
      </c>
      <c r="O62" s="76">
        <f t="shared" si="20"/>
        <v>5</v>
      </c>
      <c r="P62" s="63" t="s">
        <v>34</v>
      </c>
      <c r="Q62" s="69"/>
      <c r="R62" s="69"/>
      <c r="S62" s="176"/>
      <c r="T62" s="63"/>
      <c r="V62" s="120"/>
      <c r="W62" s="120"/>
      <c r="Y62" s="120"/>
    </row>
    <row r="63" spans="1:25" s="119" customFormat="1" ht="30.75" customHeight="1" x14ac:dyDescent="0.2">
      <c r="A63" s="29"/>
      <c r="B63" s="30"/>
      <c r="C63" s="121"/>
      <c r="D63" s="63"/>
      <c r="E63" s="64"/>
      <c r="F63" s="63"/>
      <c r="G63" s="29" t="s">
        <v>29</v>
      </c>
      <c r="H63" s="65"/>
      <c r="I63" s="66" t="s">
        <v>147</v>
      </c>
      <c r="J63" s="77">
        <v>3</v>
      </c>
      <c r="K63" s="77">
        <v>2.25</v>
      </c>
      <c r="L63" s="77">
        <v>2.25</v>
      </c>
      <c r="M63" s="72">
        <v>7.5</v>
      </c>
      <c r="N63" s="72">
        <f t="shared" si="21"/>
        <v>120</v>
      </c>
      <c r="O63" s="76">
        <f t="shared" si="20"/>
        <v>7.5</v>
      </c>
      <c r="P63" s="63" t="s">
        <v>34</v>
      </c>
      <c r="Q63" s="69"/>
      <c r="R63" s="69"/>
      <c r="S63" s="176"/>
      <c r="T63" s="63"/>
      <c r="V63" s="120"/>
      <c r="W63" s="120"/>
      <c r="Y63" s="120"/>
    </row>
    <row r="64" spans="1:25" s="119" customFormat="1" ht="38.25" customHeight="1" x14ac:dyDescent="0.2">
      <c r="A64" s="29"/>
      <c r="B64" s="30"/>
      <c r="C64" s="121"/>
      <c r="D64" s="63"/>
      <c r="E64" s="64"/>
      <c r="F64" s="63"/>
      <c r="G64" s="29" t="s">
        <v>29</v>
      </c>
      <c r="H64" s="65"/>
      <c r="I64" s="66" t="s">
        <v>149</v>
      </c>
      <c r="J64" s="77">
        <v>4</v>
      </c>
      <c r="K64" s="77">
        <v>3</v>
      </c>
      <c r="L64" s="77">
        <v>3</v>
      </c>
      <c r="M64" s="72">
        <v>10</v>
      </c>
      <c r="N64" s="72">
        <f t="shared" si="21"/>
        <v>160</v>
      </c>
      <c r="O64" s="76">
        <f t="shared" si="20"/>
        <v>10</v>
      </c>
      <c r="P64" s="63" t="s">
        <v>34</v>
      </c>
      <c r="Q64" s="69"/>
      <c r="R64" s="69"/>
      <c r="S64" s="176"/>
      <c r="T64" s="63"/>
      <c r="V64" s="120"/>
      <c r="W64" s="120"/>
      <c r="Y64" s="120"/>
    </row>
    <row r="65" spans="1:25" s="119" customFormat="1" ht="38.25" customHeight="1" x14ac:dyDescent="0.2">
      <c r="A65" s="29"/>
      <c r="B65" s="30"/>
      <c r="C65" s="121"/>
      <c r="D65" s="63">
        <v>12</v>
      </c>
      <c r="E65" s="64">
        <v>240</v>
      </c>
      <c r="F65" s="63">
        <v>12</v>
      </c>
      <c r="G65" s="29" t="s">
        <v>29</v>
      </c>
      <c r="H65" s="65"/>
      <c r="I65" s="66" t="s">
        <v>148</v>
      </c>
      <c r="J65" s="77">
        <v>6</v>
      </c>
      <c r="K65" s="77">
        <v>4.5</v>
      </c>
      <c r="L65" s="77">
        <v>4.5</v>
      </c>
      <c r="M65" s="72">
        <v>15</v>
      </c>
      <c r="N65" s="72">
        <f t="shared" si="21"/>
        <v>240</v>
      </c>
      <c r="O65" s="76">
        <f t="shared" si="20"/>
        <v>15</v>
      </c>
      <c r="P65" s="63" t="s">
        <v>24</v>
      </c>
      <c r="Q65" s="69">
        <f t="shared" ref="Q65:Q77" si="22">((J65+K65))/D65</f>
        <v>0.875</v>
      </c>
      <c r="R65" s="69">
        <f t="shared" ref="R65:R77" si="23">D65/(J65+K65)</f>
        <v>1.1428571428571428</v>
      </c>
      <c r="S65" s="174">
        <v>1</v>
      </c>
      <c r="T65" s="63" t="s">
        <v>24</v>
      </c>
      <c r="V65" s="120"/>
      <c r="W65" s="120"/>
      <c r="Y65" s="120"/>
    </row>
    <row r="66" spans="1:25" s="119" customFormat="1" ht="30.75" customHeight="1" x14ac:dyDescent="0.2">
      <c r="A66" s="79" t="s">
        <v>95</v>
      </c>
      <c r="B66" s="80">
        <v>7210</v>
      </c>
      <c r="C66" s="122" t="s">
        <v>96</v>
      </c>
      <c r="D66" s="81">
        <v>4</v>
      </c>
      <c r="E66" s="82">
        <v>64</v>
      </c>
      <c r="F66" s="81">
        <v>4</v>
      </c>
      <c r="G66" s="79" t="s">
        <v>95</v>
      </c>
      <c r="H66" s="83"/>
      <c r="I66" s="84" t="s">
        <v>137</v>
      </c>
      <c r="J66" s="85">
        <v>2</v>
      </c>
      <c r="K66" s="90">
        <v>1.5</v>
      </c>
      <c r="L66" s="90">
        <v>1.5</v>
      </c>
      <c r="M66" s="86">
        <v>5</v>
      </c>
      <c r="N66" s="86">
        <f t="shared" si="21"/>
        <v>80</v>
      </c>
      <c r="O66" s="160">
        <f>+M66</f>
        <v>5</v>
      </c>
      <c r="P66" s="81" t="s">
        <v>24</v>
      </c>
      <c r="Q66" s="87">
        <f t="shared" si="22"/>
        <v>0.875</v>
      </c>
      <c r="R66" s="87">
        <f t="shared" si="23"/>
        <v>1.1428571428571428</v>
      </c>
      <c r="S66" s="177">
        <v>0.85</v>
      </c>
      <c r="T66" s="81" t="s">
        <v>24</v>
      </c>
      <c r="V66" s="120"/>
      <c r="W66" s="120"/>
      <c r="Y66" s="120"/>
    </row>
    <row r="67" spans="1:25" s="119" customFormat="1" ht="30.75" customHeight="1" x14ac:dyDescent="0.2">
      <c r="A67" s="79" t="s">
        <v>95</v>
      </c>
      <c r="B67" s="80">
        <v>7227</v>
      </c>
      <c r="C67" s="122" t="s">
        <v>97</v>
      </c>
      <c r="D67" s="81">
        <v>4</v>
      </c>
      <c r="E67" s="82">
        <v>64</v>
      </c>
      <c r="F67" s="81">
        <v>4</v>
      </c>
      <c r="G67" s="79" t="s">
        <v>81</v>
      </c>
      <c r="H67" s="83"/>
      <c r="I67" s="84" t="s">
        <v>161</v>
      </c>
      <c r="J67" s="85">
        <v>3</v>
      </c>
      <c r="K67" s="90">
        <v>2.25</v>
      </c>
      <c r="L67" s="90">
        <v>2.25</v>
      </c>
      <c r="M67" s="86">
        <v>7.5</v>
      </c>
      <c r="N67" s="86">
        <f t="shared" si="21"/>
        <v>120</v>
      </c>
      <c r="O67" s="160">
        <f t="shared" ref="O67:O68" si="24">+M67</f>
        <v>7.5</v>
      </c>
      <c r="P67" s="81" t="s">
        <v>25</v>
      </c>
      <c r="Q67" s="87">
        <f t="shared" si="22"/>
        <v>1.3125</v>
      </c>
      <c r="R67" s="87">
        <f t="shared" si="23"/>
        <v>0.76190476190476186</v>
      </c>
      <c r="S67" s="177">
        <v>0.85</v>
      </c>
      <c r="T67" s="81" t="s">
        <v>24</v>
      </c>
      <c r="V67" s="120"/>
      <c r="W67" s="120"/>
      <c r="Y67" s="120"/>
    </row>
    <row r="68" spans="1:25" s="119" customFormat="1" ht="30.75" customHeight="1" x14ac:dyDescent="0.2">
      <c r="A68" s="79" t="s">
        <v>95</v>
      </c>
      <c r="B68" s="80">
        <v>8223</v>
      </c>
      <c r="C68" s="122" t="s">
        <v>98</v>
      </c>
      <c r="D68" s="81">
        <v>4</v>
      </c>
      <c r="E68" s="82">
        <v>64</v>
      </c>
      <c r="F68" s="81">
        <v>4</v>
      </c>
      <c r="G68" s="79" t="s">
        <v>28</v>
      </c>
      <c r="H68" s="83"/>
      <c r="I68" s="84" t="s">
        <v>138</v>
      </c>
      <c r="J68" s="85">
        <v>3</v>
      </c>
      <c r="K68" s="85">
        <v>2.25</v>
      </c>
      <c r="L68" s="85">
        <v>2.25</v>
      </c>
      <c r="M68" s="86">
        <v>7.5</v>
      </c>
      <c r="N68" s="86">
        <f t="shared" si="21"/>
        <v>120</v>
      </c>
      <c r="O68" s="160">
        <f t="shared" si="24"/>
        <v>7.5</v>
      </c>
      <c r="P68" s="81" t="s">
        <v>25</v>
      </c>
      <c r="Q68" s="87">
        <f t="shared" si="22"/>
        <v>1.3125</v>
      </c>
      <c r="R68" s="87">
        <f t="shared" si="23"/>
        <v>0.76190476190476186</v>
      </c>
      <c r="S68" s="177">
        <v>0.8</v>
      </c>
      <c r="T68" s="81" t="s">
        <v>24</v>
      </c>
      <c r="V68" s="120"/>
      <c r="W68" s="120"/>
      <c r="Y68" s="120"/>
    </row>
    <row r="69" spans="1:25" s="119" customFormat="1" ht="30.75" customHeight="1" x14ac:dyDescent="0.2">
      <c r="A69" s="79" t="s">
        <v>95</v>
      </c>
      <c r="B69" s="80">
        <v>10675</v>
      </c>
      <c r="C69" s="122" t="s">
        <v>99</v>
      </c>
      <c r="D69" s="81">
        <v>4</v>
      </c>
      <c r="E69" s="82">
        <v>64</v>
      </c>
      <c r="F69" s="81">
        <v>4</v>
      </c>
      <c r="G69" s="79"/>
      <c r="H69" s="83"/>
      <c r="I69" s="84"/>
      <c r="J69" s="158"/>
      <c r="K69" s="158"/>
      <c r="L69" s="158"/>
      <c r="M69" s="159"/>
      <c r="N69" s="159"/>
      <c r="O69" s="81"/>
      <c r="P69" s="81" t="s">
        <v>151</v>
      </c>
      <c r="Q69" s="87"/>
      <c r="R69" s="87"/>
      <c r="S69" s="178"/>
      <c r="T69" s="81"/>
      <c r="V69" s="120"/>
      <c r="W69" s="120"/>
      <c r="Y69" s="120"/>
    </row>
    <row r="70" spans="1:25" s="119" customFormat="1" ht="55.5" customHeight="1" x14ac:dyDescent="0.2">
      <c r="A70" s="79" t="s">
        <v>95</v>
      </c>
      <c r="B70" s="80">
        <v>7219</v>
      </c>
      <c r="C70" s="122" t="s">
        <v>100</v>
      </c>
      <c r="D70" s="81">
        <v>4</v>
      </c>
      <c r="E70" s="82">
        <v>64</v>
      </c>
      <c r="F70" s="81">
        <v>4</v>
      </c>
      <c r="G70" s="79" t="s">
        <v>81</v>
      </c>
      <c r="H70" s="83"/>
      <c r="I70" s="84" t="s">
        <v>119</v>
      </c>
      <c r="J70" s="85">
        <v>4</v>
      </c>
      <c r="K70" s="85">
        <v>3</v>
      </c>
      <c r="L70" s="85">
        <v>3</v>
      </c>
      <c r="M70" s="86">
        <v>10</v>
      </c>
      <c r="N70" s="86">
        <f t="shared" ref="N70:N77" si="25">+M70*16</f>
        <v>160</v>
      </c>
      <c r="O70" s="160">
        <f>+M70</f>
        <v>10</v>
      </c>
      <c r="P70" s="81" t="s">
        <v>25</v>
      </c>
      <c r="Q70" s="87">
        <f t="shared" si="22"/>
        <v>1.75</v>
      </c>
      <c r="R70" s="87">
        <f t="shared" si="23"/>
        <v>0.5714285714285714</v>
      </c>
      <c r="S70" s="177">
        <v>0.9</v>
      </c>
      <c r="T70" s="81" t="s">
        <v>24</v>
      </c>
      <c r="V70" s="120"/>
      <c r="W70" s="120"/>
      <c r="Y70" s="120"/>
    </row>
    <row r="71" spans="1:25" s="119" customFormat="1" ht="42.75" customHeight="1" x14ac:dyDescent="0.2">
      <c r="A71" s="79" t="s">
        <v>95</v>
      </c>
      <c r="B71" s="80">
        <v>7340</v>
      </c>
      <c r="C71" s="122" t="s">
        <v>101</v>
      </c>
      <c r="D71" s="81">
        <v>2</v>
      </c>
      <c r="E71" s="81">
        <f>D71*16</f>
        <v>32</v>
      </c>
      <c r="F71" s="81">
        <v>2</v>
      </c>
      <c r="G71" s="79" t="s">
        <v>112</v>
      </c>
      <c r="H71" s="83"/>
      <c r="I71" s="84" t="s">
        <v>139</v>
      </c>
      <c r="J71" s="85">
        <v>2</v>
      </c>
      <c r="K71" s="90">
        <v>1.5</v>
      </c>
      <c r="L71" s="90">
        <v>1.5</v>
      </c>
      <c r="M71" s="86">
        <v>5</v>
      </c>
      <c r="N71" s="86">
        <f t="shared" si="25"/>
        <v>80</v>
      </c>
      <c r="O71" s="160">
        <f>+M71</f>
        <v>5</v>
      </c>
      <c r="P71" s="81" t="s">
        <v>24</v>
      </c>
      <c r="Q71" s="87">
        <f t="shared" si="22"/>
        <v>1.75</v>
      </c>
      <c r="R71" s="87">
        <f t="shared" si="23"/>
        <v>0.5714285714285714</v>
      </c>
      <c r="S71" s="177">
        <v>0.85</v>
      </c>
      <c r="T71" s="81" t="s">
        <v>24</v>
      </c>
      <c r="V71" s="120"/>
      <c r="W71" s="120"/>
      <c r="Y71" s="120"/>
    </row>
    <row r="72" spans="1:25" s="119" customFormat="1" ht="42.75" customHeight="1" x14ac:dyDescent="0.2">
      <c r="A72" s="79" t="s">
        <v>95</v>
      </c>
      <c r="B72" s="80">
        <v>7403</v>
      </c>
      <c r="C72" s="122" t="s">
        <v>102</v>
      </c>
      <c r="D72" s="81">
        <v>2</v>
      </c>
      <c r="E72" s="81">
        <f>D72*16</f>
        <v>32</v>
      </c>
      <c r="F72" s="81">
        <v>2</v>
      </c>
      <c r="G72" s="79" t="s">
        <v>81</v>
      </c>
      <c r="H72" s="83"/>
      <c r="I72" s="84" t="s">
        <v>145</v>
      </c>
      <c r="J72" s="85">
        <v>2</v>
      </c>
      <c r="K72" s="90">
        <v>1.5</v>
      </c>
      <c r="L72" s="90">
        <v>1.5</v>
      </c>
      <c r="M72" s="86">
        <v>5</v>
      </c>
      <c r="N72" s="86">
        <f t="shared" si="25"/>
        <v>80</v>
      </c>
      <c r="O72" s="160">
        <f t="shared" ref="O72:O74" si="26">+M72</f>
        <v>5</v>
      </c>
      <c r="P72" s="81" t="s">
        <v>25</v>
      </c>
      <c r="Q72" s="87">
        <f t="shared" si="22"/>
        <v>1.75</v>
      </c>
      <c r="R72" s="87">
        <f t="shared" si="23"/>
        <v>0.5714285714285714</v>
      </c>
      <c r="S72" s="177">
        <v>0.8</v>
      </c>
      <c r="T72" s="81" t="s">
        <v>24</v>
      </c>
      <c r="V72" s="120"/>
      <c r="W72" s="120"/>
      <c r="Y72" s="120"/>
    </row>
    <row r="73" spans="1:25" s="119" customFormat="1" ht="39" customHeight="1" x14ac:dyDescent="0.2">
      <c r="A73" s="79" t="s">
        <v>95</v>
      </c>
      <c r="B73" s="80">
        <v>10672</v>
      </c>
      <c r="C73" s="122" t="s">
        <v>103</v>
      </c>
      <c r="D73" s="81">
        <v>4</v>
      </c>
      <c r="E73" s="82">
        <v>64</v>
      </c>
      <c r="F73" s="81">
        <v>4</v>
      </c>
      <c r="G73" s="79" t="s">
        <v>74</v>
      </c>
      <c r="H73" s="83"/>
      <c r="I73" s="161" t="s">
        <v>58</v>
      </c>
      <c r="J73" s="85">
        <v>3</v>
      </c>
      <c r="K73" s="85">
        <v>2.25</v>
      </c>
      <c r="L73" s="85">
        <v>2.25</v>
      </c>
      <c r="M73" s="86">
        <v>7.5</v>
      </c>
      <c r="N73" s="86">
        <f t="shared" si="25"/>
        <v>120</v>
      </c>
      <c r="O73" s="160">
        <f t="shared" si="26"/>
        <v>7.5</v>
      </c>
      <c r="P73" s="82" t="s">
        <v>25</v>
      </c>
      <c r="Q73" s="87">
        <f t="shared" si="22"/>
        <v>1.3125</v>
      </c>
      <c r="R73" s="87">
        <f t="shared" si="23"/>
        <v>0.76190476190476186</v>
      </c>
      <c r="S73" s="177">
        <v>0.8</v>
      </c>
      <c r="T73" s="81" t="s">
        <v>24</v>
      </c>
      <c r="V73" s="120"/>
      <c r="W73" s="120"/>
      <c r="Y73" s="120"/>
    </row>
    <row r="74" spans="1:25" s="119" customFormat="1" ht="30.75" customHeight="1" x14ac:dyDescent="0.2">
      <c r="A74" s="79"/>
      <c r="B74" s="80"/>
      <c r="C74" s="122"/>
      <c r="D74" s="81"/>
      <c r="E74" s="82"/>
      <c r="F74" s="81"/>
      <c r="G74" s="79" t="s">
        <v>95</v>
      </c>
      <c r="H74" s="83"/>
      <c r="I74" s="84" t="s">
        <v>152</v>
      </c>
      <c r="J74" s="85">
        <v>4</v>
      </c>
      <c r="K74" s="85">
        <v>3</v>
      </c>
      <c r="L74" s="85">
        <v>3</v>
      </c>
      <c r="M74" s="86">
        <v>10</v>
      </c>
      <c r="N74" s="86">
        <f t="shared" si="25"/>
        <v>160</v>
      </c>
      <c r="O74" s="160">
        <f t="shared" si="26"/>
        <v>10</v>
      </c>
      <c r="P74" s="81" t="s">
        <v>34</v>
      </c>
      <c r="Q74" s="87"/>
      <c r="R74" s="87"/>
      <c r="S74" s="178"/>
      <c r="T74" s="81"/>
      <c r="V74" s="120"/>
      <c r="W74" s="120"/>
      <c r="Y74" s="120"/>
    </row>
    <row r="75" spans="1:25" s="119" customFormat="1" ht="30.75" customHeight="1" x14ac:dyDescent="0.2">
      <c r="A75" s="44" t="s">
        <v>112</v>
      </c>
      <c r="B75" s="45">
        <v>7200</v>
      </c>
      <c r="C75" s="162" t="s">
        <v>104</v>
      </c>
      <c r="D75" s="50">
        <v>4</v>
      </c>
      <c r="E75" s="163">
        <v>64</v>
      </c>
      <c r="F75" s="50">
        <v>4</v>
      </c>
      <c r="G75" s="44" t="s">
        <v>112</v>
      </c>
      <c r="H75" s="24"/>
      <c r="I75" s="25" t="s">
        <v>140</v>
      </c>
      <c r="J75" s="10">
        <v>2</v>
      </c>
      <c r="K75" s="11">
        <v>1.5</v>
      </c>
      <c r="L75" s="11">
        <v>1.5</v>
      </c>
      <c r="M75" s="12">
        <v>5</v>
      </c>
      <c r="N75" s="12">
        <f t="shared" si="25"/>
        <v>80</v>
      </c>
      <c r="O75" s="8">
        <f>+M75</f>
        <v>5</v>
      </c>
      <c r="P75" s="50" t="s">
        <v>24</v>
      </c>
      <c r="Q75" s="164">
        <f t="shared" si="22"/>
        <v>0.875</v>
      </c>
      <c r="R75" s="164">
        <f t="shared" si="23"/>
        <v>1.1428571428571428</v>
      </c>
      <c r="S75" s="183">
        <v>1</v>
      </c>
      <c r="T75" s="50" t="s">
        <v>24</v>
      </c>
      <c r="V75" s="120"/>
      <c r="W75" s="120"/>
      <c r="Y75" s="120"/>
    </row>
    <row r="76" spans="1:25" s="119" customFormat="1" ht="30.75" customHeight="1" x14ac:dyDescent="0.2">
      <c r="A76" s="44" t="s">
        <v>112</v>
      </c>
      <c r="B76" s="45">
        <v>7211</v>
      </c>
      <c r="C76" s="162" t="s">
        <v>105</v>
      </c>
      <c r="D76" s="50">
        <v>4</v>
      </c>
      <c r="E76" s="163">
        <v>64</v>
      </c>
      <c r="F76" s="50">
        <v>4</v>
      </c>
      <c r="G76" s="44" t="s">
        <v>95</v>
      </c>
      <c r="H76" s="24"/>
      <c r="I76" s="25" t="s">
        <v>141</v>
      </c>
      <c r="J76" s="26">
        <v>5</v>
      </c>
      <c r="K76" s="26">
        <v>3.75</v>
      </c>
      <c r="L76" s="26">
        <v>3.75</v>
      </c>
      <c r="M76" s="27">
        <v>12.5</v>
      </c>
      <c r="N76" s="27">
        <f t="shared" si="25"/>
        <v>200</v>
      </c>
      <c r="O76" s="8">
        <f t="shared" ref="O76:O77" si="27">+M76</f>
        <v>12.5</v>
      </c>
      <c r="P76" s="50" t="s">
        <v>24</v>
      </c>
      <c r="Q76" s="164">
        <f t="shared" si="22"/>
        <v>2.1875</v>
      </c>
      <c r="R76" s="164">
        <f t="shared" si="23"/>
        <v>0.45714285714285713</v>
      </c>
      <c r="S76" s="183">
        <v>0.8</v>
      </c>
      <c r="T76" s="50" t="s">
        <v>24</v>
      </c>
      <c r="V76" s="120"/>
      <c r="W76" s="120"/>
      <c r="Y76" s="120"/>
    </row>
    <row r="77" spans="1:25" s="119" customFormat="1" ht="30.75" customHeight="1" x14ac:dyDescent="0.2">
      <c r="A77" s="44" t="s">
        <v>112</v>
      </c>
      <c r="B77" s="45">
        <v>7220</v>
      </c>
      <c r="C77" s="162" t="s">
        <v>106</v>
      </c>
      <c r="D77" s="50">
        <v>4</v>
      </c>
      <c r="E77" s="163">
        <v>64</v>
      </c>
      <c r="F77" s="50">
        <v>4</v>
      </c>
      <c r="G77" s="44" t="s">
        <v>81</v>
      </c>
      <c r="H77" s="24"/>
      <c r="I77" s="25" t="s">
        <v>119</v>
      </c>
      <c r="J77" s="10">
        <v>4</v>
      </c>
      <c r="K77" s="10">
        <v>3</v>
      </c>
      <c r="L77" s="10">
        <v>3</v>
      </c>
      <c r="M77" s="12">
        <v>10</v>
      </c>
      <c r="N77" s="12">
        <f t="shared" si="25"/>
        <v>160</v>
      </c>
      <c r="O77" s="8">
        <f t="shared" si="27"/>
        <v>10</v>
      </c>
      <c r="P77" s="50" t="s">
        <v>25</v>
      </c>
      <c r="Q77" s="164">
        <f t="shared" si="22"/>
        <v>1.75</v>
      </c>
      <c r="R77" s="164">
        <f t="shared" si="23"/>
        <v>0.5714285714285714</v>
      </c>
      <c r="S77" s="183">
        <v>0.9</v>
      </c>
      <c r="T77" s="50" t="s">
        <v>24</v>
      </c>
      <c r="V77" s="120"/>
      <c r="W77" s="120"/>
      <c r="Y77" s="120"/>
    </row>
    <row r="78" spans="1:25" s="119" customFormat="1" ht="30.75" customHeight="1" x14ac:dyDescent="0.2">
      <c r="A78" s="44" t="s">
        <v>112</v>
      </c>
      <c r="B78" s="45">
        <v>7404</v>
      </c>
      <c r="C78" s="162" t="s">
        <v>107</v>
      </c>
      <c r="D78" s="50">
        <v>2</v>
      </c>
      <c r="E78" s="50">
        <f>D78*16</f>
        <v>32</v>
      </c>
      <c r="F78" s="50">
        <v>2</v>
      </c>
      <c r="G78" s="44"/>
      <c r="H78" s="24"/>
      <c r="I78" s="25"/>
      <c r="J78" s="26"/>
      <c r="K78" s="26"/>
      <c r="L78" s="26"/>
      <c r="M78" s="27"/>
      <c r="N78" s="27"/>
      <c r="O78" s="50"/>
      <c r="P78" s="50" t="s">
        <v>151</v>
      </c>
      <c r="Q78" s="164"/>
      <c r="R78" s="164"/>
      <c r="S78" s="184"/>
      <c r="T78" s="50"/>
      <c r="V78" s="120"/>
      <c r="W78" s="120"/>
      <c r="Y78" s="120"/>
    </row>
    <row r="79" spans="1:25" s="119" customFormat="1" ht="30.75" customHeight="1" x14ac:dyDescent="0.2">
      <c r="A79" s="44" t="s">
        <v>112</v>
      </c>
      <c r="B79" s="45">
        <v>7405</v>
      </c>
      <c r="C79" s="162" t="s">
        <v>108</v>
      </c>
      <c r="D79" s="50">
        <v>2</v>
      </c>
      <c r="E79" s="50">
        <f>D79*16</f>
        <v>32</v>
      </c>
      <c r="F79" s="50">
        <v>2</v>
      </c>
      <c r="G79" s="44"/>
      <c r="H79" s="24"/>
      <c r="I79" s="25"/>
      <c r="J79" s="26"/>
      <c r="K79" s="26"/>
      <c r="L79" s="26"/>
      <c r="M79" s="27"/>
      <c r="N79" s="27"/>
      <c r="O79" s="50"/>
      <c r="P79" s="50" t="s">
        <v>151</v>
      </c>
      <c r="Q79" s="164"/>
      <c r="R79" s="164"/>
      <c r="S79" s="184"/>
      <c r="T79" s="50"/>
      <c r="V79" s="120"/>
      <c r="W79" s="120"/>
      <c r="Y79" s="120"/>
    </row>
    <row r="80" spans="1:25" s="119" customFormat="1" ht="30.75" customHeight="1" x14ac:dyDescent="0.2">
      <c r="A80" s="44" t="s">
        <v>112</v>
      </c>
      <c r="B80" s="45">
        <v>10676</v>
      </c>
      <c r="C80" s="162" t="s">
        <v>109</v>
      </c>
      <c r="D80" s="50">
        <v>4</v>
      </c>
      <c r="E80" s="163">
        <v>64</v>
      </c>
      <c r="F80" s="50">
        <v>4</v>
      </c>
      <c r="G80" s="44"/>
      <c r="H80" s="24"/>
      <c r="I80" s="25"/>
      <c r="J80" s="26"/>
      <c r="K80" s="26"/>
      <c r="L80" s="26"/>
      <c r="M80" s="27"/>
      <c r="N80" s="27"/>
      <c r="O80" s="50"/>
      <c r="P80" s="50" t="s">
        <v>151</v>
      </c>
      <c r="Q80" s="164"/>
      <c r="R80" s="164"/>
      <c r="S80" s="184"/>
      <c r="T80" s="50"/>
      <c r="V80" s="120"/>
      <c r="W80" s="120"/>
      <c r="Y80" s="120"/>
    </row>
    <row r="81" spans="1:25" s="119" customFormat="1" ht="30.75" customHeight="1" x14ac:dyDescent="0.2">
      <c r="A81" s="44" t="s">
        <v>112</v>
      </c>
      <c r="B81" s="45">
        <v>10677</v>
      </c>
      <c r="C81" s="162" t="s">
        <v>110</v>
      </c>
      <c r="D81" s="50">
        <v>4</v>
      </c>
      <c r="E81" s="163">
        <v>64</v>
      </c>
      <c r="F81" s="50">
        <v>4</v>
      </c>
      <c r="G81" s="44"/>
      <c r="H81" s="24"/>
      <c r="I81" s="25"/>
      <c r="J81" s="26"/>
      <c r="K81" s="26"/>
      <c r="L81" s="26"/>
      <c r="M81" s="27"/>
      <c r="N81" s="27"/>
      <c r="O81" s="50"/>
      <c r="P81" s="50" t="s">
        <v>151</v>
      </c>
      <c r="Q81" s="164"/>
      <c r="R81" s="164"/>
      <c r="S81" s="184"/>
      <c r="T81" s="50"/>
      <c r="V81" s="120"/>
      <c r="W81" s="120"/>
      <c r="Y81" s="120"/>
    </row>
    <row r="82" spans="1:25" s="119" customFormat="1" ht="30.75" customHeight="1" x14ac:dyDescent="0.2">
      <c r="A82" s="44" t="s">
        <v>112</v>
      </c>
      <c r="B82" s="45">
        <v>10686</v>
      </c>
      <c r="C82" s="168" t="s">
        <v>111</v>
      </c>
      <c r="D82" s="50">
        <v>4</v>
      </c>
      <c r="E82" s="163">
        <v>64</v>
      </c>
      <c r="F82" s="163">
        <v>4</v>
      </c>
      <c r="G82" s="42" t="s">
        <v>95</v>
      </c>
      <c r="H82" s="8"/>
      <c r="I82" s="9" t="s">
        <v>141</v>
      </c>
      <c r="J82" s="26">
        <v>5</v>
      </c>
      <c r="K82" s="26">
        <v>3.75</v>
      </c>
      <c r="L82" s="26">
        <v>3.75</v>
      </c>
      <c r="M82" s="27">
        <v>12.5</v>
      </c>
      <c r="N82" s="27">
        <f>+M82*16</f>
        <v>200</v>
      </c>
      <c r="O82" s="24">
        <v>12.5</v>
      </c>
      <c r="P82" s="163" t="s">
        <v>24</v>
      </c>
      <c r="Q82" s="164">
        <f t="shared" ref="Q82" si="28">((J82+K82))/D82</f>
        <v>2.1875</v>
      </c>
      <c r="R82" s="164">
        <f t="shared" ref="R82" si="29">D82/(J82+K82)</f>
        <v>0.45714285714285713</v>
      </c>
      <c r="S82" s="183">
        <v>0.8</v>
      </c>
      <c r="T82" s="50" t="s">
        <v>24</v>
      </c>
      <c r="V82" s="120"/>
      <c r="W82" s="120"/>
      <c r="Y82" s="120"/>
    </row>
    <row r="83" spans="1:25" s="119" customFormat="1" ht="30.75" customHeight="1" x14ac:dyDescent="0.2">
      <c r="A83" s="42"/>
      <c r="B83" s="43"/>
      <c r="C83" s="162"/>
      <c r="D83" s="163"/>
      <c r="E83" s="163"/>
      <c r="F83" s="163"/>
      <c r="G83" s="42" t="s">
        <v>112</v>
      </c>
      <c r="H83" s="8"/>
      <c r="I83" s="9" t="s">
        <v>150</v>
      </c>
      <c r="J83" s="10">
        <v>5</v>
      </c>
      <c r="K83" s="10">
        <v>3.75</v>
      </c>
      <c r="L83" s="10">
        <v>3.75</v>
      </c>
      <c r="M83" s="12">
        <v>12.5</v>
      </c>
      <c r="N83" s="12">
        <f>+M83*16</f>
        <v>200</v>
      </c>
      <c r="O83" s="8">
        <v>12.5</v>
      </c>
      <c r="P83" s="163" t="s">
        <v>34</v>
      </c>
      <c r="Q83" s="165"/>
      <c r="R83" s="165"/>
      <c r="S83" s="185"/>
      <c r="T83" s="163"/>
      <c r="V83" s="120"/>
      <c r="W83" s="120"/>
      <c r="Y83" s="120"/>
    </row>
    <row r="84" spans="1:25" s="119" customFormat="1" ht="24.95" customHeight="1" x14ac:dyDescent="0.25">
      <c r="A84" s="22"/>
      <c r="B84" s="16"/>
      <c r="C84" s="51"/>
      <c r="D84" s="52"/>
      <c r="E84" s="17"/>
      <c r="F84" s="52"/>
      <c r="G84" s="15"/>
      <c r="H84" s="19"/>
      <c r="I84" s="20"/>
      <c r="J84" s="21"/>
      <c r="K84" s="21"/>
      <c r="L84" s="21"/>
      <c r="M84" s="28"/>
      <c r="N84" s="28"/>
      <c r="O84" s="53"/>
      <c r="P84" s="17"/>
      <c r="Q84" s="18"/>
      <c r="R84" s="18"/>
      <c r="S84" s="17"/>
      <c r="T84" s="23"/>
      <c r="V84" s="120"/>
      <c r="W84" s="120"/>
      <c r="Y84" s="120"/>
    </row>
    <row r="85" spans="1:25" s="126" customFormat="1" ht="24.95" customHeight="1" x14ac:dyDescent="0.2">
      <c r="A85" s="123"/>
      <c r="B85" s="96"/>
      <c r="C85" s="213"/>
      <c r="D85" s="213"/>
      <c r="E85" s="213"/>
      <c r="F85" s="96"/>
      <c r="G85" s="96"/>
      <c r="H85" s="96"/>
      <c r="I85" s="96"/>
      <c r="J85" s="96"/>
      <c r="K85" s="96"/>
      <c r="L85" s="124"/>
      <c r="M85" s="124"/>
      <c r="N85" s="124"/>
      <c r="O85" s="124"/>
      <c r="P85" s="96"/>
      <c r="Q85" s="96"/>
      <c r="R85" s="96"/>
      <c r="S85" s="96"/>
      <c r="T85" s="125"/>
      <c r="Y85" s="120"/>
    </row>
    <row r="86" spans="1:25" ht="14.25" x14ac:dyDescent="0.2">
      <c r="A86" s="95"/>
      <c r="B86" s="97"/>
      <c r="C86" s="203" t="s">
        <v>30</v>
      </c>
      <c r="D86" s="203"/>
      <c r="E86" s="203"/>
      <c r="F86" s="97"/>
      <c r="G86" s="97"/>
      <c r="H86" s="203" t="s">
        <v>31</v>
      </c>
      <c r="I86" s="203"/>
      <c r="J86" s="203"/>
      <c r="K86" s="96"/>
      <c r="L86" s="193" t="s">
        <v>32</v>
      </c>
      <c r="M86" s="193"/>
      <c r="N86" s="193"/>
      <c r="O86" s="193"/>
      <c r="P86" s="127"/>
      <c r="Q86" s="128"/>
      <c r="R86" s="128"/>
      <c r="S86" s="127"/>
      <c r="T86" s="98"/>
    </row>
    <row r="87" spans="1:25" x14ac:dyDescent="0.2">
      <c r="A87" s="95"/>
      <c r="B87" s="97"/>
      <c r="C87" s="97"/>
      <c r="D87" s="97"/>
      <c r="E87" s="97"/>
      <c r="F87" s="97"/>
      <c r="G87" s="97"/>
      <c r="H87" s="193"/>
      <c r="I87" s="193"/>
      <c r="J87" s="193"/>
      <c r="K87" s="193"/>
      <c r="L87" s="97"/>
      <c r="M87" s="193"/>
      <c r="N87" s="193"/>
      <c r="O87" s="193"/>
      <c r="P87" s="127"/>
      <c r="Q87" s="127"/>
      <c r="R87" s="186"/>
      <c r="S87" s="127"/>
      <c r="T87" s="98"/>
    </row>
    <row r="88" spans="1:25" x14ac:dyDescent="0.2">
      <c r="A88" s="129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1" t="s">
        <v>33</v>
      </c>
      <c r="N88" s="194" t="s">
        <v>162</v>
      </c>
      <c r="O88" s="194"/>
      <c r="P88" s="132"/>
      <c r="Q88" s="132"/>
      <c r="R88" s="188"/>
      <c r="S88" s="132"/>
      <c r="T88" s="133"/>
    </row>
  </sheetData>
  <autoFilter ref="A7:A25"/>
  <mergeCells count="22">
    <mergeCell ref="A7:A9"/>
    <mergeCell ref="B7:C8"/>
    <mergeCell ref="D7:F7"/>
    <mergeCell ref="G7:G9"/>
    <mergeCell ref="H7:I8"/>
    <mergeCell ref="P7:T8"/>
    <mergeCell ref="C86:E86"/>
    <mergeCell ref="H86:J86"/>
    <mergeCell ref="L86:O86"/>
    <mergeCell ref="C3:O3"/>
    <mergeCell ref="B5:F5"/>
    <mergeCell ref="H5:O5"/>
    <mergeCell ref="B6:F6"/>
    <mergeCell ref="H6:O6"/>
    <mergeCell ref="C85:E85"/>
    <mergeCell ref="O56:Q56"/>
    <mergeCell ref="O42:Q42"/>
    <mergeCell ref="H87:K87"/>
    <mergeCell ref="M87:O87"/>
    <mergeCell ref="N88:O88"/>
    <mergeCell ref="J7:L7"/>
    <mergeCell ref="M7:O7"/>
  </mergeCells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39" orientation="landscape" r:id="rId1"/>
  <headerFooter>
    <oddHeader>&amp;LUniversidad de Cuenca
150 años&amp;R&amp;D</oddHeader>
    <oddFooter>&amp;LVicerrectorado
&amp;8Comisión Técnico - Curricular
(CTC)&amp;R&amp;F
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SOCIOLOGIA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ASUS-3</cp:lastModifiedBy>
  <cp:lastPrinted>2018-02-09T14:56:07Z</cp:lastPrinted>
  <dcterms:created xsi:type="dcterms:W3CDTF">2018-01-21T22:17:33Z</dcterms:created>
  <dcterms:modified xsi:type="dcterms:W3CDTF">2018-07-06T15:42:47Z</dcterms:modified>
</cp:coreProperties>
</file>