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435" activeTab="1"/>
  </bookViews>
  <sheets>
    <sheet name="Cambio de malla" sheetId="3" r:id="rId1"/>
    <sheet name="Mantenerse malla 2013" sheetId="2" r:id="rId2"/>
    <sheet name="Hoja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3" l="1"/>
  <c r="G77" i="3"/>
  <c r="J77" i="3" s="1"/>
  <c r="M77" i="3" s="1"/>
  <c r="Q77" i="3" s="1"/>
  <c r="I76" i="3"/>
  <c r="G76" i="3"/>
  <c r="J76" i="3" s="1"/>
  <c r="M76" i="3" s="1"/>
  <c r="I75" i="3"/>
  <c r="G75" i="3"/>
  <c r="J75" i="3" s="1"/>
  <c r="M75" i="3" s="1"/>
  <c r="I74" i="3"/>
  <c r="G74" i="3"/>
  <c r="J74" i="3" s="1"/>
  <c r="M74" i="3" s="1"/>
  <c r="I73" i="3"/>
  <c r="G73" i="3"/>
  <c r="J73" i="3" s="1"/>
  <c r="M73" i="3" s="1"/>
  <c r="J72" i="3"/>
  <c r="M72" i="3" s="1"/>
  <c r="Q72" i="3" s="1"/>
  <c r="G72" i="3"/>
  <c r="I72" i="3" s="1"/>
  <c r="M71" i="3"/>
  <c r="Q71" i="3" s="1"/>
  <c r="J71" i="3"/>
  <c r="I71" i="3"/>
  <c r="G71" i="3"/>
  <c r="M70" i="3"/>
  <c r="I69" i="3"/>
  <c r="G69" i="3"/>
  <c r="J69" i="3" s="1"/>
  <c r="M69" i="3" s="1"/>
  <c r="Q69" i="3" s="1"/>
  <c r="J68" i="3"/>
  <c r="M68" i="3" s="1"/>
  <c r="Q68" i="3" s="1"/>
  <c r="G68" i="3"/>
  <c r="I68" i="3" s="1"/>
  <c r="J67" i="3"/>
  <c r="M67" i="3" s="1"/>
  <c r="G67" i="3"/>
  <c r="I67" i="3" s="1"/>
  <c r="M66" i="3"/>
  <c r="Q66" i="3" s="1"/>
  <c r="J66" i="3"/>
  <c r="I66" i="3"/>
  <c r="G66" i="3"/>
  <c r="M65" i="3"/>
  <c r="J65" i="3"/>
  <c r="I65" i="3"/>
  <c r="G65" i="3"/>
  <c r="G64" i="3"/>
  <c r="J64" i="3" s="1"/>
  <c r="M64" i="3" s="1"/>
  <c r="Q64" i="3" s="1"/>
  <c r="M63" i="3"/>
  <c r="I62" i="3"/>
  <c r="G62" i="3"/>
  <c r="J62" i="3" s="1"/>
  <c r="M62" i="3" s="1"/>
  <c r="I61" i="3"/>
  <c r="G61" i="3"/>
  <c r="J61" i="3" s="1"/>
  <c r="M61" i="3" s="1"/>
  <c r="J60" i="3"/>
  <c r="M60" i="3" s="1"/>
  <c r="Q60" i="3" s="1"/>
  <c r="G60" i="3"/>
  <c r="I60" i="3" s="1"/>
  <c r="M59" i="3"/>
  <c r="Q59" i="3" s="1"/>
  <c r="J59" i="3"/>
  <c r="I59" i="3"/>
  <c r="G59" i="3"/>
  <c r="M58" i="3"/>
  <c r="J58" i="3"/>
  <c r="I58" i="3"/>
  <c r="G58" i="3"/>
  <c r="G57" i="3"/>
  <c r="J57" i="3" s="1"/>
  <c r="M57" i="3" s="1"/>
  <c r="Q57" i="3" s="1"/>
  <c r="I56" i="3"/>
  <c r="G56" i="3"/>
  <c r="J56" i="3" s="1"/>
  <c r="M56" i="3" s="1"/>
  <c r="Q56" i="3" s="1"/>
  <c r="J55" i="3"/>
  <c r="M55" i="3" s="1"/>
  <c r="Q55" i="3" s="1"/>
  <c r="G55" i="3"/>
  <c r="I55" i="3" s="1"/>
  <c r="M54" i="3"/>
  <c r="M53" i="3"/>
  <c r="J53" i="3"/>
  <c r="I53" i="3"/>
  <c r="G53" i="3"/>
  <c r="G52" i="3"/>
  <c r="J52" i="3" s="1"/>
  <c r="M52" i="3" s="1"/>
  <c r="Q52" i="3" s="1"/>
  <c r="I51" i="3"/>
  <c r="G51" i="3"/>
  <c r="J51" i="3" s="1"/>
  <c r="M51" i="3" s="1"/>
  <c r="Q51" i="3" s="1"/>
  <c r="J50" i="3"/>
  <c r="M50" i="3" s="1"/>
  <c r="Q50" i="3" s="1"/>
  <c r="G50" i="3"/>
  <c r="I50" i="3" s="1"/>
  <c r="M49" i="3"/>
  <c r="Q49" i="3" s="1"/>
  <c r="J49" i="3"/>
  <c r="I49" i="3"/>
  <c r="G49" i="3"/>
  <c r="G48" i="3"/>
  <c r="J48" i="3" s="1"/>
  <c r="M48" i="3" s="1"/>
  <c r="Q48" i="3" s="1"/>
  <c r="M47" i="3"/>
  <c r="I46" i="3"/>
  <c r="G46" i="3"/>
  <c r="J46" i="3" s="1"/>
  <c r="M46" i="3" s="1"/>
  <c r="J45" i="3"/>
  <c r="M45" i="3" s="1"/>
  <c r="Q45" i="3" s="1"/>
  <c r="G45" i="3"/>
  <c r="I45" i="3" s="1"/>
  <c r="M44" i="3"/>
  <c r="Q44" i="3" s="1"/>
  <c r="J44" i="3"/>
  <c r="I44" i="3"/>
  <c r="G44" i="3"/>
  <c r="G43" i="3"/>
  <c r="J43" i="3" s="1"/>
  <c r="M43" i="3" s="1"/>
  <c r="Q43" i="3" s="1"/>
  <c r="I42" i="3"/>
  <c r="G42" i="3"/>
  <c r="J42" i="3" s="1"/>
  <c r="M42" i="3" s="1"/>
  <c r="Q42" i="3" s="1"/>
  <c r="J41" i="3"/>
  <c r="M41" i="3" s="1"/>
  <c r="Q41" i="3" s="1"/>
  <c r="G41" i="3"/>
  <c r="I41" i="3" s="1"/>
  <c r="J40" i="3"/>
  <c r="M40" i="3" s="1"/>
  <c r="G40" i="3"/>
  <c r="I40" i="3" s="1"/>
  <c r="M39" i="3"/>
  <c r="Q39" i="3" s="1"/>
  <c r="J39" i="3"/>
  <c r="I39" i="3"/>
  <c r="G39" i="3"/>
  <c r="M38" i="3"/>
  <c r="G37" i="3"/>
  <c r="J37" i="3" s="1"/>
  <c r="M37" i="3" s="1"/>
  <c r="I36" i="3"/>
  <c r="G36" i="3"/>
  <c r="J36" i="3" s="1"/>
  <c r="M36" i="3" s="1"/>
  <c r="Q36" i="3" s="1"/>
  <c r="J35" i="3"/>
  <c r="M35" i="3" s="1"/>
  <c r="Q35" i="3" s="1"/>
  <c r="G35" i="3"/>
  <c r="I35" i="3" s="1"/>
  <c r="M34" i="3"/>
  <c r="Q34" i="3" s="1"/>
  <c r="J34" i="3"/>
  <c r="I34" i="3"/>
  <c r="G34" i="3"/>
  <c r="G33" i="3"/>
  <c r="J33" i="3" s="1"/>
  <c r="M33" i="3" s="1"/>
  <c r="Q33" i="3" s="1"/>
  <c r="I32" i="3"/>
  <c r="G32" i="3"/>
  <c r="J32" i="3" s="1"/>
  <c r="M32" i="3" s="1"/>
  <c r="Q32" i="3" s="1"/>
  <c r="J31" i="3"/>
  <c r="M31" i="3" s="1"/>
  <c r="Q31" i="3" s="1"/>
  <c r="G31" i="3"/>
  <c r="I31" i="3" s="1"/>
  <c r="M30" i="3"/>
  <c r="G29" i="3"/>
  <c r="J29" i="3" s="1"/>
  <c r="M29" i="3" s="1"/>
  <c r="Q29" i="3" s="1"/>
  <c r="I28" i="3"/>
  <c r="G28" i="3"/>
  <c r="J28" i="3" s="1"/>
  <c r="M28" i="3" s="1"/>
  <c r="Q28" i="3" s="1"/>
  <c r="J27" i="3"/>
  <c r="M27" i="3" s="1"/>
  <c r="Q27" i="3" s="1"/>
  <c r="G27" i="3"/>
  <c r="I27" i="3" s="1"/>
  <c r="M26" i="3"/>
  <c r="Q26" i="3" s="1"/>
  <c r="J26" i="3"/>
  <c r="I26" i="3"/>
  <c r="I25" i="3"/>
  <c r="G25" i="3"/>
  <c r="J25" i="3" s="1"/>
  <c r="M25" i="3" s="1"/>
  <c r="Q25" i="3" s="1"/>
  <c r="G24" i="3"/>
  <c r="J24" i="3" s="1"/>
  <c r="M24" i="3" s="1"/>
  <c r="Q24" i="3" s="1"/>
  <c r="M23" i="3"/>
  <c r="J22" i="3"/>
  <c r="M22" i="3" s="1"/>
  <c r="Q22" i="3" s="1"/>
  <c r="G22" i="3"/>
  <c r="I22" i="3" s="1"/>
  <c r="M21" i="3"/>
  <c r="Q21" i="3" s="1"/>
  <c r="J21" i="3"/>
  <c r="I21" i="3"/>
  <c r="G21" i="3"/>
  <c r="M20" i="3"/>
  <c r="J20" i="3"/>
  <c r="I20" i="3"/>
  <c r="G20" i="3"/>
  <c r="G19" i="3"/>
  <c r="J19" i="3" s="1"/>
  <c r="M19" i="3" s="1"/>
  <c r="Q19" i="3" s="1"/>
  <c r="I18" i="3"/>
  <c r="G18" i="3"/>
  <c r="J18" i="3" s="1"/>
  <c r="M18" i="3" s="1"/>
  <c r="Q18" i="3" s="1"/>
  <c r="J17" i="3"/>
  <c r="M17" i="3" s="1"/>
  <c r="Q17" i="3" s="1"/>
  <c r="G17" i="3"/>
  <c r="I17" i="3" s="1"/>
  <c r="I16" i="3"/>
  <c r="G16" i="3"/>
  <c r="J16" i="3" s="1"/>
  <c r="M16" i="3" s="1"/>
  <c r="Q16" i="3" s="1"/>
  <c r="M15" i="3"/>
  <c r="I14" i="3"/>
  <c r="G14" i="3"/>
  <c r="J14" i="3" s="1"/>
  <c r="M14" i="3" s="1"/>
  <c r="Q14" i="3" s="1"/>
  <c r="I13" i="3"/>
  <c r="G13" i="3"/>
  <c r="J13" i="3" s="1"/>
  <c r="M13" i="3" s="1"/>
  <c r="J12" i="3"/>
  <c r="M12" i="3" s="1"/>
  <c r="Q12" i="3" s="1"/>
  <c r="G12" i="3"/>
  <c r="I12" i="3" s="1"/>
  <c r="J11" i="3"/>
  <c r="M11" i="3" s="1"/>
  <c r="G11" i="3"/>
  <c r="I11" i="3" s="1"/>
  <c r="I10" i="3"/>
  <c r="G10" i="3"/>
  <c r="J10" i="3" s="1"/>
  <c r="M10" i="3" s="1"/>
  <c r="I9" i="3"/>
  <c r="G9" i="3"/>
  <c r="J9" i="3" s="1"/>
  <c r="M9" i="3" s="1"/>
  <c r="G8" i="3"/>
  <c r="J8" i="3" s="1"/>
  <c r="M8" i="3" s="1"/>
  <c r="Q8" i="3" s="1"/>
  <c r="O71" i="2"/>
  <c r="P71" i="2" s="1"/>
  <c r="N71" i="2"/>
  <c r="F70" i="2"/>
  <c r="G70" i="2" s="1"/>
  <c r="G69" i="2"/>
  <c r="F69" i="2"/>
  <c r="F68" i="2"/>
  <c r="G68" i="2" s="1"/>
  <c r="N67" i="2"/>
  <c r="O67" i="2" s="1"/>
  <c r="P67" i="2" s="1"/>
  <c r="G67" i="2"/>
  <c r="F67" i="2"/>
  <c r="N66" i="2"/>
  <c r="O66" i="2" s="1"/>
  <c r="P66" i="2" s="1"/>
  <c r="F66" i="2"/>
  <c r="N65" i="2"/>
  <c r="O65" i="2" s="1"/>
  <c r="P65" i="2" s="1"/>
  <c r="F65" i="2"/>
  <c r="P64" i="2"/>
  <c r="O64" i="2"/>
  <c r="N64" i="2"/>
  <c r="F64" i="2"/>
  <c r="G64" i="2" s="1"/>
  <c r="P63" i="2"/>
  <c r="N63" i="2"/>
  <c r="O63" i="2" s="1"/>
  <c r="F63" i="2"/>
  <c r="N62" i="2"/>
  <c r="O62" i="2" s="1"/>
  <c r="P62" i="2" s="1"/>
  <c r="F62" i="2"/>
  <c r="N61" i="2"/>
  <c r="O61" i="2" s="1"/>
  <c r="P61" i="2" s="1"/>
  <c r="F61" i="2"/>
  <c r="N60" i="2"/>
  <c r="O60" i="2" s="1"/>
  <c r="P60" i="2" s="1"/>
  <c r="G60" i="2"/>
  <c r="F60" i="2"/>
  <c r="O59" i="2"/>
  <c r="N59" i="2"/>
  <c r="F59" i="2"/>
  <c r="G59" i="2" s="1"/>
  <c r="N58" i="2"/>
  <c r="O58" i="2" s="1"/>
  <c r="P58" i="2" s="1"/>
  <c r="G58" i="2"/>
  <c r="F58" i="2"/>
  <c r="O57" i="2"/>
  <c r="N57" i="2"/>
  <c r="F57" i="2"/>
  <c r="G57" i="2" s="1"/>
  <c r="N56" i="2"/>
  <c r="O56" i="2" s="1"/>
  <c r="P56" i="2" s="1"/>
  <c r="G56" i="2"/>
  <c r="F56" i="2"/>
  <c r="O55" i="2"/>
  <c r="N55" i="2"/>
  <c r="F55" i="2"/>
  <c r="G55" i="2" s="1"/>
  <c r="N54" i="2"/>
  <c r="O54" i="2" s="1"/>
  <c r="P54" i="2" s="1"/>
  <c r="G54" i="2"/>
  <c r="F54" i="2"/>
  <c r="O53" i="2"/>
  <c r="N53" i="2"/>
  <c r="F53" i="2"/>
  <c r="G53" i="2" s="1"/>
  <c r="N52" i="2"/>
  <c r="O52" i="2" s="1"/>
  <c r="P52" i="2" s="1"/>
  <c r="F52" i="2"/>
  <c r="R51" i="2"/>
  <c r="N51" i="2"/>
  <c r="O51" i="2" s="1"/>
  <c r="P51" i="2" s="1"/>
  <c r="G51" i="2"/>
  <c r="F51" i="2"/>
  <c r="O50" i="2"/>
  <c r="P50" i="2" s="1"/>
  <c r="N50" i="2"/>
  <c r="F50" i="2"/>
  <c r="F49" i="2"/>
  <c r="G49" i="2" s="1"/>
  <c r="R48" i="2"/>
  <c r="N48" i="2"/>
  <c r="O48" i="2" s="1"/>
  <c r="P48" i="2" s="1"/>
  <c r="G48" i="2"/>
  <c r="F48" i="2"/>
  <c r="P47" i="2"/>
  <c r="O47" i="2"/>
  <c r="N47" i="2"/>
  <c r="F47" i="2"/>
  <c r="G47" i="2" s="1"/>
  <c r="R46" i="2"/>
  <c r="N46" i="2"/>
  <c r="O46" i="2" s="1"/>
  <c r="P46" i="2" s="1"/>
  <c r="G46" i="2"/>
  <c r="F46" i="2"/>
  <c r="P45" i="2"/>
  <c r="O45" i="2"/>
  <c r="N45" i="2"/>
  <c r="F45" i="2"/>
  <c r="G45" i="2" s="1"/>
  <c r="R44" i="2"/>
  <c r="N44" i="2"/>
  <c r="O44" i="2" s="1"/>
  <c r="P44" i="2" s="1"/>
  <c r="G44" i="2"/>
  <c r="F44" i="2"/>
  <c r="P43" i="2"/>
  <c r="O43" i="2"/>
  <c r="N43" i="2"/>
  <c r="F43" i="2"/>
  <c r="G43" i="2" s="1"/>
  <c r="R42" i="2"/>
  <c r="N42" i="2"/>
  <c r="O42" i="2" s="1"/>
  <c r="P42" i="2" s="1"/>
  <c r="G42" i="2"/>
  <c r="F42" i="2"/>
  <c r="F41" i="2"/>
  <c r="G41" i="2" s="1"/>
  <c r="N40" i="2"/>
  <c r="O40" i="2" s="1"/>
  <c r="P40" i="2" s="1"/>
  <c r="G40" i="2"/>
  <c r="F40" i="2"/>
  <c r="O39" i="2"/>
  <c r="N39" i="2"/>
  <c r="F39" i="2"/>
  <c r="G39" i="2" s="1"/>
  <c r="N38" i="2"/>
  <c r="O38" i="2" s="1"/>
  <c r="P38" i="2" s="1"/>
  <c r="G38" i="2"/>
  <c r="F38" i="2"/>
  <c r="O37" i="2"/>
  <c r="N37" i="2"/>
  <c r="F37" i="2"/>
  <c r="G37" i="2" s="1"/>
  <c r="N36" i="2"/>
  <c r="O36" i="2" s="1"/>
  <c r="P36" i="2" s="1"/>
  <c r="G36" i="2"/>
  <c r="F36" i="2"/>
  <c r="O35" i="2"/>
  <c r="N35" i="2"/>
  <c r="F35" i="2"/>
  <c r="G35" i="2" s="1"/>
  <c r="N34" i="2"/>
  <c r="O34" i="2" s="1"/>
  <c r="P34" i="2" s="1"/>
  <c r="G34" i="2"/>
  <c r="F34" i="2"/>
  <c r="O33" i="2"/>
  <c r="N33" i="2"/>
  <c r="F33" i="2"/>
  <c r="G33" i="2" s="1"/>
  <c r="N32" i="2"/>
  <c r="O32" i="2" s="1"/>
  <c r="P32" i="2" s="1"/>
  <c r="G32" i="2"/>
  <c r="F32" i="2"/>
  <c r="O31" i="2"/>
  <c r="N31" i="2"/>
  <c r="F31" i="2"/>
  <c r="G31" i="2" s="1"/>
  <c r="N30" i="2"/>
  <c r="O30" i="2" s="1"/>
  <c r="P30" i="2" s="1"/>
  <c r="G30" i="2"/>
  <c r="F30" i="2"/>
  <c r="O29" i="2"/>
  <c r="N29" i="2"/>
  <c r="F29" i="2"/>
  <c r="G29" i="2" s="1"/>
  <c r="G28" i="2"/>
  <c r="F28" i="2"/>
  <c r="O27" i="2"/>
  <c r="R27" i="2" s="1"/>
  <c r="N27" i="2"/>
  <c r="F27" i="2"/>
  <c r="G27" i="2" s="1"/>
  <c r="N26" i="2"/>
  <c r="O26" i="2" s="1"/>
  <c r="P26" i="2" s="1"/>
  <c r="G26" i="2"/>
  <c r="F26" i="2"/>
  <c r="O25" i="2"/>
  <c r="R25" i="2" s="1"/>
  <c r="N25" i="2"/>
  <c r="F25" i="2"/>
  <c r="G25" i="2" s="1"/>
  <c r="N24" i="2"/>
  <c r="O24" i="2" s="1"/>
  <c r="P24" i="2" s="1"/>
  <c r="G24" i="2"/>
  <c r="F24" i="2"/>
  <c r="O23" i="2"/>
  <c r="R23" i="2" s="1"/>
  <c r="N23" i="2"/>
  <c r="F23" i="2"/>
  <c r="G23" i="2" s="1"/>
  <c r="N22" i="2"/>
  <c r="O22" i="2" s="1"/>
  <c r="G22" i="2"/>
  <c r="F22" i="2"/>
  <c r="O21" i="2"/>
  <c r="R21" i="2" s="1"/>
  <c r="N21" i="2"/>
  <c r="F21" i="2"/>
  <c r="G21" i="2" s="1"/>
  <c r="O20" i="2"/>
  <c r="P20" i="2" s="1"/>
  <c r="N20" i="2"/>
  <c r="G20" i="2"/>
  <c r="F20" i="2"/>
  <c r="R19" i="2"/>
  <c r="O19" i="2"/>
  <c r="P19" i="2" s="1"/>
  <c r="N19" i="2"/>
  <c r="G19" i="2"/>
  <c r="F19" i="2"/>
  <c r="N18" i="2"/>
  <c r="O18" i="2" s="1"/>
  <c r="G18" i="2"/>
  <c r="F18" i="2"/>
  <c r="O17" i="2"/>
  <c r="P17" i="2" s="1"/>
  <c r="N17" i="2"/>
  <c r="F17" i="2"/>
  <c r="F16" i="2"/>
  <c r="G16" i="2" s="1"/>
  <c r="N15" i="2"/>
  <c r="O15" i="2" s="1"/>
  <c r="G15" i="2"/>
  <c r="F15" i="2"/>
  <c r="O14" i="2"/>
  <c r="R14" i="2" s="1"/>
  <c r="N14" i="2"/>
  <c r="F14" i="2"/>
  <c r="G14" i="2" s="1"/>
  <c r="G13" i="2"/>
  <c r="F13" i="2"/>
  <c r="O12" i="2"/>
  <c r="R12" i="2" s="1"/>
  <c r="N12" i="2"/>
  <c r="F12" i="2"/>
  <c r="G12" i="2" s="1"/>
  <c r="G11" i="2"/>
  <c r="F11" i="2"/>
  <c r="O10" i="2"/>
  <c r="R10" i="2" s="1"/>
  <c r="N10" i="2"/>
  <c r="F10" i="2"/>
  <c r="G10" i="2" s="1"/>
  <c r="N9" i="2"/>
  <c r="O9" i="2" s="1"/>
  <c r="G9" i="2"/>
  <c r="F9" i="2"/>
  <c r="L7" i="2"/>
  <c r="Q10" i="3" l="1"/>
  <c r="I8" i="3"/>
  <c r="I19" i="3"/>
  <c r="I24" i="3"/>
  <c r="I29" i="3"/>
  <c r="I33" i="3"/>
  <c r="I37" i="3"/>
  <c r="I43" i="3"/>
  <c r="I48" i="3"/>
  <c r="I52" i="3"/>
  <c r="I57" i="3"/>
  <c r="I64" i="3"/>
  <c r="P22" i="2"/>
  <c r="R22" i="2"/>
  <c r="P18" i="2"/>
  <c r="R18" i="2"/>
  <c r="P9" i="2"/>
  <c r="R9" i="2"/>
  <c r="P15" i="2"/>
  <c r="R15" i="2"/>
  <c r="P10" i="2"/>
  <c r="P12" i="2"/>
  <c r="P14" i="2"/>
  <c r="R20" i="2"/>
  <c r="P23" i="2"/>
  <c r="R24" i="2"/>
  <c r="P25" i="2"/>
  <c r="R26" i="2"/>
  <c r="P27" i="2"/>
  <c r="P21" i="2"/>
  <c r="R29" i="2"/>
  <c r="R31" i="2"/>
  <c r="R33" i="2"/>
  <c r="R35" i="2"/>
  <c r="R37" i="2"/>
  <c r="R39" i="2"/>
  <c r="R53" i="2"/>
  <c r="R55" i="2"/>
  <c r="R57" i="2"/>
  <c r="R59" i="2"/>
  <c r="R67" i="2"/>
  <c r="P29" i="2"/>
  <c r="R30" i="2"/>
  <c r="P31" i="2"/>
  <c r="R32" i="2"/>
  <c r="P33" i="2"/>
  <c r="R34" i="2"/>
  <c r="P35" i="2"/>
  <c r="R36" i="2"/>
  <c r="P37" i="2"/>
  <c r="R38" i="2"/>
  <c r="P39" i="2"/>
  <c r="R40" i="2"/>
  <c r="R43" i="2"/>
  <c r="R45" i="2"/>
  <c r="R47" i="2"/>
  <c r="P53" i="2"/>
  <c r="R54" i="2"/>
  <c r="P55" i="2"/>
  <c r="R56" i="2"/>
  <c r="P57" i="2"/>
  <c r="R58" i="2"/>
  <c r="P59" i="2"/>
  <c r="R60" i="2"/>
  <c r="R64" i="2"/>
</calcChain>
</file>

<file path=xl/sharedStrings.xml><?xml version="1.0" encoding="utf-8"?>
<sst xmlns="http://schemas.openxmlformats.org/spreadsheetml/2006/main" count="585" uniqueCount="219">
  <si>
    <t>TABLA DE EQUIVALENCIAS DE ASIGNATURAS ENTRE MALLAS CURRICULARES.  CONTABILIDAD Y AUDITORÍA (MANTENERSE EN MALLA 2013)</t>
  </si>
  <si>
    <t>Malla curricular:</t>
  </si>
  <si>
    <t>Actualización 2013</t>
  </si>
  <si>
    <t xml:space="preserve">Nueva Carrera </t>
  </si>
  <si>
    <t>Período:</t>
  </si>
  <si>
    <t>Septiembre 2013 - Agosto 2018</t>
  </si>
  <si>
    <t>Período</t>
  </si>
  <si>
    <t>Septiembre 2018 - Febrero 2021</t>
  </si>
  <si>
    <t>Período académico</t>
  </si>
  <si>
    <t>ASIGNATURAS</t>
  </si>
  <si>
    <t>CARGA HORARIA</t>
  </si>
  <si>
    <t>COMPONENTES DEL APRENDIZAJE</t>
  </si>
  <si>
    <t>CRITERIOS PARA DETERMINACIÓN DE LA EQUIVALENCIA</t>
  </si>
  <si>
    <t>Código</t>
  </si>
  <si>
    <t>Denominación</t>
  </si>
  <si>
    <t>Horas / SEMANA</t>
  </si>
  <si>
    <t>Horas de trabajo autónomo</t>
  </si>
  <si>
    <t>Horas / SEMESTRE</t>
  </si>
  <si>
    <t>CRÉDITOS</t>
  </si>
  <si>
    <t>Docencia asistida</t>
  </si>
  <si>
    <t>Prácticas de aplicación y experimentación de los aprendizajes</t>
  </si>
  <si>
    <t>Trabajo autónomo</t>
  </si>
  <si>
    <t>Horas por SEMANA</t>
  </si>
  <si>
    <t>1. CORRESPONDENCIA (UNIDAD DE ORGANIZACIÓN CURRICULAR)</t>
  </si>
  <si>
    <t>2. RELACIÓN DE LA CARGA HORARIA</t>
  </si>
  <si>
    <t>3. SIMILITUD DE CONTENIDOS</t>
  </si>
  <si>
    <t>EQUIVALENCIA</t>
  </si>
  <si>
    <t>OBSEVACIONES</t>
  </si>
  <si>
    <t>TERCERO</t>
  </si>
  <si>
    <t>LEGISLACIÓN MERCANTIL Y SOCIETARIA</t>
  </si>
  <si>
    <t>PRIMERO</t>
  </si>
  <si>
    <t>SI</t>
  </si>
  <si>
    <t>MATEMÁTICAS I</t>
  </si>
  <si>
    <t>CÁLCULO DIFERENCIAL</t>
  </si>
  <si>
    <t>Asginaturas equivalentes con contenidos</t>
  </si>
  <si>
    <t>SEGUNDO</t>
  </si>
  <si>
    <t>MATEMÁTICAS II</t>
  </si>
  <si>
    <t>CONTABILIDAD I</t>
  </si>
  <si>
    <t>CONTABILIDAD GENERAL</t>
  </si>
  <si>
    <t>COMPORTAMIENTO ORGANIZACIONAL</t>
  </si>
  <si>
    <t>NO</t>
  </si>
  <si>
    <t>NOVENO</t>
  </si>
  <si>
    <t>METODOLOGIA DE LA INVESTIGACION</t>
  </si>
  <si>
    <t>METODOLOGÍA DE LA INVESTIGACIÓN</t>
  </si>
  <si>
    <t>MACROECONOMÍA ECUATORIANA</t>
  </si>
  <si>
    <t>TEORÍA ECONÓMICA</t>
  </si>
  <si>
    <t>INTRODUCCIÓN A LAS CIENCIAS SOCIALES</t>
  </si>
  <si>
    <t>ÉTICA Y RESPONSABILIDAD SOCIAL EMPRESARIAL</t>
  </si>
  <si>
    <t>NUEVA</t>
  </si>
  <si>
    <t>LEGISLACIÓN LABORAL Y SEGURIDAD SOCIAL</t>
  </si>
  <si>
    <t>MATEMÁTICAS III</t>
  </si>
  <si>
    <t>CÁLCULO INTEGRAL</t>
  </si>
  <si>
    <t>CONTABILIDAD II</t>
  </si>
  <si>
    <t>CONTABILIDAD COMERCIAL</t>
  </si>
  <si>
    <t>QUINTO</t>
  </si>
  <si>
    <t>LEGISLACIÓN Y PRÁCTICA TRIBUTARIA I</t>
  </si>
  <si>
    <t>LEGISLACIÓN TRIBUTARIA</t>
  </si>
  <si>
    <t>ESTADÍSTICA I</t>
  </si>
  <si>
    <t>ESTADÍSTICA DESCRIPTIVA E INTRODUCCIÓN A LA PROBABILIDAD</t>
  </si>
  <si>
    <t>ADMINISTRACIÓN I</t>
  </si>
  <si>
    <t>ADMINISTRACIÓN, TEORÍA ADMINISTRATIVA</t>
  </si>
  <si>
    <t>SEXTO</t>
  </si>
  <si>
    <t>LEGISLACIÓN Y PRÁCTICA TRIBUTARIA II</t>
  </si>
  <si>
    <t>PRÁCTICA TRIBUTARIA</t>
  </si>
  <si>
    <t>COSTOS I</t>
  </si>
  <si>
    <t>CONTABILIDAD COSTOS BÁSICA</t>
  </si>
  <si>
    <t>CONTABILIDAD III</t>
  </si>
  <si>
    <t>CONTABILIDAD FINANCIERA</t>
  </si>
  <si>
    <t>ESTADÍSTICA II</t>
  </si>
  <si>
    <t>ESTADÍSTICA INFERENCIAL</t>
  </si>
  <si>
    <t>ESTADÍSTICA III</t>
  </si>
  <si>
    <t>ADMINISTRACIÓN II</t>
  </si>
  <si>
    <t>ADMINISTRACIÓN INTEGRAL</t>
  </si>
  <si>
    <t>MICROECONOMÍA</t>
  </si>
  <si>
    <t>10168</t>
  </si>
  <si>
    <t>LEGISLACIÓN DEL SECTOR PÚBLICO</t>
  </si>
  <si>
    <t>CUARTO</t>
  </si>
  <si>
    <t>CONTABILIDAD SOCIETARIA</t>
  </si>
  <si>
    <t>CONTROL INTERNO Y GESTIÓN DE RIESGO</t>
  </si>
  <si>
    <t>CONTROL INTERNO Y GESTIÓN DE RIESGOS</t>
  </si>
  <si>
    <t>COSTOS II</t>
  </si>
  <si>
    <t>CONTABILIDAD COSTOS AVANZADA</t>
  </si>
  <si>
    <t>MACROECONOMÍA</t>
  </si>
  <si>
    <t>MATEMÁTICAS FINANCIERAS</t>
  </si>
  <si>
    <t>MATEMÁTICA FINANCIERA</t>
  </si>
  <si>
    <t>SÉPTIMO</t>
  </si>
  <si>
    <t>CONTABILIDAD GUBERNAMENTAL I</t>
  </si>
  <si>
    <t>FUNDAMENTOS DE CONTABILIDAD GUBERNAMENTAL</t>
  </si>
  <si>
    <t>ANÁLISIS FINANCIERO</t>
  </si>
  <si>
    <t>FINANZAS A CORTO PLAZO</t>
  </si>
  <si>
    <t>PRESUPUESTO SECTOR PÚBLICO</t>
  </si>
  <si>
    <t>ADMINISTRACIÓN PÚBLICA Y PRESUPUESTO</t>
  </si>
  <si>
    <t>CONTABILIDAD APLICADA: HOTELERA Y DE SALUD</t>
  </si>
  <si>
    <t>CONTABILIDAD HOSPITALIDAD, DE SALUD Y DE CONSTRUCCIONES</t>
  </si>
  <si>
    <t>CONTABILIDAD APLICADA: CONSTRUCCIONES</t>
  </si>
  <si>
    <t>OCTAVO</t>
  </si>
  <si>
    <t>OPTATIVA 1: CONTABILIDAD AMBIENTAL</t>
  </si>
  <si>
    <t>CONTABILIDAD DE GESTIÓN AMBIENTAL</t>
  </si>
  <si>
    <t>MATEMÁTICAS ACTUARIALES</t>
  </si>
  <si>
    <t>MATEMÁTICA ACTUARIAL</t>
  </si>
  <si>
    <t>LEGISLACIÓN BANCARIA</t>
  </si>
  <si>
    <t>LEGISLACIÓN DE INSTITUCIONES FINANCIERAS Y DE ECONOMÍA POPULAR Y SOLIDARIA</t>
  </si>
  <si>
    <t>AUDITORÍA FINANCIERA I</t>
  </si>
  <si>
    <t>MARCO LEGAL DE LA AUDITORÍA FINANCIERA</t>
  </si>
  <si>
    <t>CONTABILIDAD GUBERNAMENTAL II</t>
  </si>
  <si>
    <t>PRÁCTICA DE CONTABILIDAD GUBERNAMENTAL</t>
  </si>
  <si>
    <t xml:space="preserve">ADMINISTRACIÓN FINANCIERA </t>
  </si>
  <si>
    <t>FINANZAS A LARGO PLAZO</t>
  </si>
  <si>
    <t>AUDITORÍA DE GESTIÓN I</t>
  </si>
  <si>
    <t>AUDITORÍA DE GESTIÓN</t>
  </si>
  <si>
    <t>AUDITORÍA DE GESTIÓN II</t>
  </si>
  <si>
    <t>PRÁCTICAS PREPROFESIONALES : CONTABILIDAD Y TRIBUTACIÓN</t>
  </si>
  <si>
    <t>PRESUPUESTO SECTOR PRIVADO</t>
  </si>
  <si>
    <t>SEPTIMO</t>
  </si>
  <si>
    <t xml:space="preserve">PRESUPUESTO PRIVADO </t>
  </si>
  <si>
    <t>CONTRATACIÓN PÚBLICA</t>
  </si>
  <si>
    <t>CONTABILIDAD DEL SECTOR FINANCIERO</t>
  </si>
  <si>
    <t>CONTABILIDAD INSTITUCIONES FINANCIERAS</t>
  </si>
  <si>
    <t>CONTABILIDAD APLICADA: SECTOR EXTRACTIVO</t>
  </si>
  <si>
    <t>CONTABILIDAD AGROPECUARIA EXTRACTIVA Y MINERA</t>
  </si>
  <si>
    <t>AUDITORÍA FINANCIERA II</t>
  </si>
  <si>
    <t>APLICACIÓN PRÁCTICA DE LA AUDITORÍA FINANCIERA</t>
  </si>
  <si>
    <t>DESARROLLO DE EMPRENDEDORES</t>
  </si>
  <si>
    <t>EMPRENDIMIENTO</t>
  </si>
  <si>
    <t>INFORMÁTICA APLICADA</t>
  </si>
  <si>
    <t>INFORMÁTICA APLICADA A LA CONTABILIDAD</t>
  </si>
  <si>
    <t>OPTATIVA 4: AUDITORÍA FORENSE</t>
  </si>
  <si>
    <t xml:space="preserve">AUDITORÍA FORENSE </t>
  </si>
  <si>
    <t>EVALUACION FINANCIERA DE PROYECTOS PRIVADOS</t>
  </si>
  <si>
    <t>EVALUACIÓN FINANCIERA DE PROYECTOS</t>
  </si>
  <si>
    <t>AUDITORÍA APLICADA</t>
  </si>
  <si>
    <t>AUDITORÍA GUBERNAMENTAL</t>
  </si>
  <si>
    <t>TRABAJO TITULACIÓN</t>
  </si>
  <si>
    <t xml:space="preserve">NUEVA </t>
  </si>
  <si>
    <t>PRÁCTICA PREPROFESIONALES: AUDITORÍA Y FINANZAS</t>
  </si>
  <si>
    <t>FISCALIDAD INTERNACIONAL</t>
  </si>
  <si>
    <t>HERRAMIENTAS INFORMÁTICAS PARA AUDITORÍA</t>
  </si>
  <si>
    <t>AUDITORÍA INFORMÁTICA</t>
  </si>
  <si>
    <t>AUDITORÍA DE CALIDAD</t>
  </si>
  <si>
    <t>OPTATIVA 2: COMERCIO EXTERIOR</t>
  </si>
  <si>
    <t>COMERCIO EXTERIOR</t>
  </si>
  <si>
    <t>OPTATIVA 3: GESTIÓN DEL TALENTO HUMANO</t>
  </si>
  <si>
    <t>SISTEMAS DE INFORMACIÓN GERENCIAL</t>
  </si>
  <si>
    <t>CON TABILIDAD GERENCIAL</t>
  </si>
  <si>
    <t>ESCRITURA ACADÉMICA Y TECNOLOGÍAS DE LA COMUNICACIÓN</t>
  </si>
  <si>
    <t>Se les recuerda a los estudiantes que, para los procesos de homologación hay que tener en cuenta los pre requisitos y co requisitos, pues aunque la materia sea homologable, no se registrará en su malla si no cumple con éstos.</t>
  </si>
  <si>
    <t>Además se les recuerda que, si la materia a homologar fue aprobada hace 5 años o más, para cumplir con el proceso de homologación deberá dar un examen de validación de conocimientos cuya fecha generalmente es antes de culminar el proceso de matriculación.</t>
  </si>
  <si>
    <t>UNIVERSIDAD DE CUENCA</t>
  </si>
  <si>
    <t>CARRERA DE CONTABILIDAD Y AUDITORIA</t>
  </si>
  <si>
    <t>MATRIZ HOMOLOGACIÓN PARA NUEVA CARRERA (CAMBIO)</t>
  </si>
  <si>
    <t>MALLA CURRICULAR 2013</t>
  </si>
  <si>
    <t>NUEVA CARRERA 2018</t>
  </si>
  <si>
    <t>HORAS Y CREDITOS POR ASIGNATURA</t>
  </si>
  <si>
    <t>N°</t>
  </si>
  <si>
    <t>COD.</t>
  </si>
  <si>
    <t>HORAS 
TEORICAS</t>
  </si>
  <si>
    <t>HORAS 
PRACTICAS</t>
  </si>
  <si>
    <t>HORAS
TEO-PRACT.</t>
  </si>
  <si>
    <t>TOTAL HRS
SEMANA</t>
  </si>
  <si>
    <t>SEMANAS</t>
  </si>
  <si>
    <t>TOTAL HRS
CICLO</t>
  </si>
  <si>
    <t>CREDITOS *</t>
  </si>
  <si>
    <t>EJE DE FORMACION</t>
  </si>
  <si>
    <t>* No. Créditos 32= 16 horas presenciales y 16 horas trabajo autónomo</t>
  </si>
  <si>
    <t>No. Horas / SEMESTRE</t>
  </si>
  <si>
    <t>Ciclo 2018</t>
  </si>
  <si>
    <t>PRIMER CICLO</t>
  </si>
  <si>
    <t>Profesional</t>
  </si>
  <si>
    <t xml:space="preserve">INTRODUCCION A LAS CIENCIAS SOCIALES </t>
  </si>
  <si>
    <t>Básica</t>
  </si>
  <si>
    <t>No homologa</t>
  </si>
  <si>
    <t>MATEMATICAS I</t>
  </si>
  <si>
    <t>MATEMATICAS II</t>
  </si>
  <si>
    <t>ESTADISTICA I</t>
  </si>
  <si>
    <t>MICROECONOMIA</t>
  </si>
  <si>
    <t>SEGUNDO CICLO</t>
  </si>
  <si>
    <t>LEGISLACION LABORAL Y SEGURIDAD SOCIAL</t>
  </si>
  <si>
    <t>MATEMATICAS FINANCIERAS</t>
  </si>
  <si>
    <t>ESTADISTICA II</t>
  </si>
  <si>
    <t>ESTADISTICA III</t>
  </si>
  <si>
    <t>ADMINISTRACION I</t>
  </si>
  <si>
    <t>MACROECONOMIA</t>
  </si>
  <si>
    <t>TERCER CICLO</t>
  </si>
  <si>
    <t>MATEMATICAS III</t>
  </si>
  <si>
    <t>ADMINISTRACION II</t>
  </si>
  <si>
    <t>MACROECONOMIA ECUATORIANA</t>
  </si>
  <si>
    <t>CUARTO CICLO</t>
  </si>
  <si>
    <t>CONTROL INTERNO Y GESTION DE RIESGO</t>
  </si>
  <si>
    <t>LEGISLACION BANCARIA</t>
  </si>
  <si>
    <t>INGLES I</t>
  </si>
  <si>
    <t>Humanística</t>
  </si>
  <si>
    <t>QUINTO CICLO</t>
  </si>
  <si>
    <t>AUDITORIA FINANCIERA I</t>
  </si>
  <si>
    <t>ANALISIS FINANCIERO</t>
  </si>
  <si>
    <t>INGLES II</t>
  </si>
  <si>
    <t>SEXTO CICLO</t>
  </si>
  <si>
    <t>LEGISLACION DEL SECTOR PUBLICO</t>
  </si>
  <si>
    <t>AUDITORIA FINANCIERA II</t>
  </si>
  <si>
    <t>PRESUPUESTO SECTOR PUBLICO</t>
  </si>
  <si>
    <t>ADMINISTRACION FINANCIERA  II</t>
  </si>
  <si>
    <t>LEGISLACION Y GESTIÓN TRIBUTARIA II</t>
  </si>
  <si>
    <t>INGLES III</t>
  </si>
  <si>
    <t>SEPTIMO CICLO</t>
  </si>
  <si>
    <t>AUDITORIA DE GESTION I</t>
  </si>
  <si>
    <t>AUDITORIA DE GESTION II</t>
  </si>
  <si>
    <t>HERRAMIENTAS INFORMATICAS PARA AUDITORIA</t>
  </si>
  <si>
    <t>SISTEMAS DE INFORMACION GERENCIAL</t>
  </si>
  <si>
    <t>CONTABILIDAD GERENCIAL</t>
  </si>
  <si>
    <t>OCTAVO CICLO</t>
  </si>
  <si>
    <t>CULTURA FISICA I</t>
  </si>
  <si>
    <t>LIBRE ELECCION I</t>
  </si>
  <si>
    <t>Libre elección</t>
  </si>
  <si>
    <t>Optativa</t>
  </si>
  <si>
    <t>NOVENO CICLO</t>
  </si>
  <si>
    <t>AUDITORIA APLICADA</t>
  </si>
  <si>
    <t>CULTURA FISICA II</t>
  </si>
  <si>
    <t>LIBRE ELECCION II</t>
  </si>
  <si>
    <t>LIBRE ELECCION III</t>
  </si>
  <si>
    <t>*  Créditos en base a: Instructivo al reglamento de presentaicón y aprobación de proyectos de carrera y programas de grado y postgrado de las Universidades y Escuelas Politécnicas, Glosario de términos, Credito, modalidad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</si>
</sst>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/>
    </xf>
    <xf numFmtId="9" fontId="5" fillId="0" borderId="1" xfId="2" applyFont="1" applyFill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9" fontId="12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9" fontId="9" fillId="0" borderId="19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9" fontId="10" fillId="0" borderId="22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9" fontId="10" fillId="0" borderId="25" xfId="1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9" fontId="10" fillId="0" borderId="25" xfId="0" applyNumberFormat="1" applyFont="1" applyFill="1" applyBorder="1" applyAlignment="1">
      <alignment vertical="center"/>
    </xf>
    <xf numFmtId="9" fontId="10" fillId="0" borderId="0" xfId="2" applyFont="1" applyFill="1" applyAlignment="1">
      <alignment horizontal="center" vertical="center"/>
    </xf>
    <xf numFmtId="0" fontId="10" fillId="4" borderId="24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9" fontId="10" fillId="0" borderId="0" xfId="0" applyNumberFormat="1" applyFont="1" applyFill="1" applyAlignment="1">
      <alignment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9" fontId="10" fillId="0" borderId="15" xfId="1" applyNumberFormat="1" applyFont="1" applyFill="1" applyBorder="1" applyAlignment="1">
      <alignment vertical="center"/>
    </xf>
    <xf numFmtId="9" fontId="10" fillId="0" borderId="22" xfId="1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9" fontId="10" fillId="0" borderId="25" xfId="1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9" fontId="2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145912</xdr:colOff>
      <xdr:row>3</xdr:row>
      <xdr:rowOff>9525</xdr:rowOff>
    </xdr:to>
    <xdr:pic>
      <xdr:nvPicPr>
        <xdr:cNvPr id="2" name="Imagen 1" descr="Universidad de Cuenc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1862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workbookViewId="0">
      <selection sqref="A1:Q1"/>
    </sheetView>
  </sheetViews>
  <sheetFormatPr baseColWidth="10" defaultRowHeight="12" x14ac:dyDescent="0.25"/>
  <cols>
    <col min="1" max="1" width="4.140625" style="46" customWidth="1"/>
    <col min="2" max="2" width="7.7109375" style="46" customWidth="1"/>
    <col min="3" max="3" width="24.85546875" style="82" customWidth="1"/>
    <col min="4" max="7" width="0" style="46" hidden="1" customWidth="1"/>
    <col min="8" max="8" width="11.42578125" style="46" hidden="1" customWidth="1"/>
    <col min="9" max="9" width="0" style="46" hidden="1" customWidth="1"/>
    <col min="10" max="10" width="7.7109375" style="46" customWidth="1"/>
    <col min="11" max="11" width="25.42578125" style="46" hidden="1" customWidth="1"/>
    <col min="12" max="12" width="8" style="46" customWidth="1"/>
    <col min="13" max="13" width="7.42578125" style="46" customWidth="1"/>
    <col min="14" max="14" width="9.5703125" style="46" customWidth="1"/>
    <col min="15" max="15" width="23.42578125" style="82" customWidth="1"/>
    <col min="16" max="16" width="6" style="46" customWidth="1"/>
    <col min="17" max="17" width="6.5703125" style="83" customWidth="1"/>
    <col min="18" max="18" width="14.5703125" style="46" bestFit="1" customWidth="1"/>
    <col min="19" max="19" width="14.7109375" style="46" bestFit="1" customWidth="1"/>
    <col min="20" max="20" width="10" style="46" bestFit="1" customWidth="1"/>
    <col min="21" max="21" width="11.42578125" style="46"/>
    <col min="22" max="22" width="10.85546875" style="46" bestFit="1" customWidth="1"/>
    <col min="23" max="23" width="14.42578125" style="46" bestFit="1" customWidth="1"/>
    <col min="24" max="24" width="13.7109375" style="46" bestFit="1" customWidth="1"/>
    <col min="25" max="25" width="9.5703125" style="46" bestFit="1" customWidth="1"/>
    <col min="26" max="16384" width="11.42578125" style="46"/>
  </cols>
  <sheetData>
    <row r="1" spans="1:25" ht="16.5" thickBot="1" x14ac:dyDescent="0.3">
      <c r="A1" s="108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25" ht="15.75" x14ac:dyDescent="0.25">
      <c r="A2" s="108" t="s">
        <v>148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25" ht="16.5" thickBot="1" x14ac:dyDescent="0.3">
      <c r="A3" s="111" t="s">
        <v>149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25" ht="15" x14ac:dyDescent="0.25">
      <c r="A4" s="114" t="s">
        <v>150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  <c r="N4" s="47"/>
      <c r="O4" s="114" t="s">
        <v>151</v>
      </c>
      <c r="P4" s="115"/>
      <c r="Q4" s="116"/>
    </row>
    <row r="5" spans="1:25" ht="16.5" thickBot="1" x14ac:dyDescent="0.3">
      <c r="A5" s="117" t="s">
        <v>152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48"/>
      <c r="O5" s="120" t="s">
        <v>152</v>
      </c>
      <c r="P5" s="121"/>
      <c r="Q5" s="122"/>
      <c r="R5" s="49"/>
      <c r="S5" s="49"/>
      <c r="T5" s="49"/>
      <c r="U5" s="49"/>
      <c r="V5" s="49"/>
      <c r="W5" s="49"/>
      <c r="X5" s="49"/>
      <c r="Y5" s="49"/>
    </row>
    <row r="6" spans="1:25" ht="124.5" customHeight="1" thickBot="1" x14ac:dyDescent="0.3">
      <c r="A6" s="50" t="s">
        <v>153</v>
      </c>
      <c r="B6" s="51" t="s">
        <v>154</v>
      </c>
      <c r="C6" s="52" t="s">
        <v>9</v>
      </c>
      <c r="D6" s="52" t="s">
        <v>155</v>
      </c>
      <c r="E6" s="52" t="s">
        <v>156</v>
      </c>
      <c r="F6" s="52" t="s">
        <v>157</v>
      </c>
      <c r="G6" s="52" t="s">
        <v>158</v>
      </c>
      <c r="H6" s="52" t="s">
        <v>159</v>
      </c>
      <c r="I6" s="52" t="s">
        <v>160</v>
      </c>
      <c r="J6" s="52" t="s">
        <v>161</v>
      </c>
      <c r="K6" s="51" t="s">
        <v>162</v>
      </c>
      <c r="L6" s="52" t="s">
        <v>163</v>
      </c>
      <c r="M6" s="53" t="s">
        <v>164</v>
      </c>
      <c r="N6" s="54" t="s">
        <v>165</v>
      </c>
      <c r="O6" s="55" t="s">
        <v>9</v>
      </c>
      <c r="P6" s="52" t="s">
        <v>17</v>
      </c>
      <c r="Q6" s="56" t="s">
        <v>26</v>
      </c>
    </row>
    <row r="7" spans="1:25" x14ac:dyDescent="0.25">
      <c r="A7" s="99" t="s">
        <v>166</v>
      </c>
      <c r="B7" s="100"/>
      <c r="C7" s="57"/>
      <c r="D7" s="58"/>
      <c r="E7" s="58"/>
      <c r="F7" s="58"/>
      <c r="G7" s="58"/>
      <c r="H7" s="58"/>
      <c r="I7" s="58"/>
      <c r="J7" s="58"/>
      <c r="K7" s="58"/>
      <c r="L7" s="58"/>
      <c r="M7" s="59"/>
      <c r="N7" s="60"/>
      <c r="O7" s="61"/>
      <c r="P7" s="58"/>
      <c r="Q7" s="62"/>
    </row>
    <row r="8" spans="1:25" x14ac:dyDescent="0.25">
      <c r="A8" s="63">
        <v>1</v>
      </c>
      <c r="B8" s="14">
        <v>10090</v>
      </c>
      <c r="C8" s="18" t="s">
        <v>37</v>
      </c>
      <c r="D8" s="64">
        <v>0</v>
      </c>
      <c r="E8" s="64">
        <v>0</v>
      </c>
      <c r="F8" s="64">
        <v>5</v>
      </c>
      <c r="G8" s="64">
        <f t="shared" ref="G8:G14" si="0">+D8+E8+F8</f>
        <v>5</v>
      </c>
      <c r="H8" s="64">
        <v>16</v>
      </c>
      <c r="I8" s="64">
        <f t="shared" ref="I8:I14" si="1">+G8*H8</f>
        <v>80</v>
      </c>
      <c r="J8" s="64">
        <f t="shared" ref="J8:J14" si="2">+G8</f>
        <v>5</v>
      </c>
      <c r="K8" s="64" t="s">
        <v>167</v>
      </c>
      <c r="L8" s="64">
        <v>32</v>
      </c>
      <c r="M8" s="65">
        <f>+J8*L8</f>
        <v>160</v>
      </c>
      <c r="N8" s="66"/>
      <c r="O8" s="67" t="s">
        <v>38</v>
      </c>
      <c r="P8" s="64">
        <v>200</v>
      </c>
      <c r="Q8" s="68">
        <f>+M8/P8*1</f>
        <v>0.8</v>
      </c>
      <c r="R8" s="69"/>
      <c r="S8" s="69"/>
      <c r="T8" s="69"/>
      <c r="U8" s="70"/>
    </row>
    <row r="9" spans="1:25" ht="24" x14ac:dyDescent="0.25">
      <c r="A9" s="63">
        <v>2</v>
      </c>
      <c r="B9" s="14">
        <v>10000</v>
      </c>
      <c r="C9" s="18" t="s">
        <v>168</v>
      </c>
      <c r="D9" s="64">
        <v>0</v>
      </c>
      <c r="E9" s="64">
        <v>0</v>
      </c>
      <c r="F9" s="64">
        <v>3</v>
      </c>
      <c r="G9" s="64">
        <f t="shared" si="0"/>
        <v>3</v>
      </c>
      <c r="H9" s="64">
        <v>16</v>
      </c>
      <c r="I9" s="64">
        <f t="shared" si="1"/>
        <v>48</v>
      </c>
      <c r="J9" s="64">
        <f t="shared" si="2"/>
        <v>3</v>
      </c>
      <c r="K9" s="64" t="s">
        <v>169</v>
      </c>
      <c r="L9" s="64">
        <v>32</v>
      </c>
      <c r="M9" s="65">
        <f t="shared" ref="M9:M72" si="3">+J9*L9</f>
        <v>96</v>
      </c>
      <c r="N9" s="66"/>
      <c r="O9" s="71" t="s">
        <v>170</v>
      </c>
      <c r="P9" s="64"/>
      <c r="Q9" s="68"/>
      <c r="R9" s="69"/>
      <c r="S9" s="69"/>
      <c r="T9" s="69"/>
      <c r="U9" s="70"/>
    </row>
    <row r="10" spans="1:25" x14ac:dyDescent="0.25">
      <c r="A10" s="63">
        <v>3</v>
      </c>
      <c r="B10" s="14">
        <v>10115</v>
      </c>
      <c r="C10" s="18" t="s">
        <v>171</v>
      </c>
      <c r="D10" s="64">
        <v>0</v>
      </c>
      <c r="E10" s="64">
        <v>0</v>
      </c>
      <c r="F10" s="64">
        <v>5</v>
      </c>
      <c r="G10" s="64">
        <f t="shared" si="0"/>
        <v>5</v>
      </c>
      <c r="H10" s="64">
        <v>16</v>
      </c>
      <c r="I10" s="64">
        <f t="shared" si="1"/>
        <v>80</v>
      </c>
      <c r="J10" s="64">
        <f t="shared" si="2"/>
        <v>5</v>
      </c>
      <c r="K10" s="64" t="s">
        <v>169</v>
      </c>
      <c r="L10" s="64">
        <v>32</v>
      </c>
      <c r="M10" s="65">
        <f t="shared" si="3"/>
        <v>160</v>
      </c>
      <c r="N10" s="66"/>
      <c r="O10" s="95" t="s">
        <v>33</v>
      </c>
      <c r="P10" s="101">
        <v>160</v>
      </c>
      <c r="Q10" s="103">
        <f>(M10+M11)/P10*1</f>
        <v>2</v>
      </c>
      <c r="R10" s="69"/>
      <c r="S10" s="69"/>
      <c r="T10" s="69"/>
      <c r="U10" s="70"/>
    </row>
    <row r="11" spans="1:25" x14ac:dyDescent="0.25">
      <c r="A11" s="72">
        <v>4</v>
      </c>
      <c r="B11" s="73">
        <v>10116</v>
      </c>
      <c r="C11" s="74" t="s">
        <v>172</v>
      </c>
      <c r="D11" s="75">
        <v>0</v>
      </c>
      <c r="E11" s="75">
        <v>0</v>
      </c>
      <c r="F11" s="75">
        <v>5</v>
      </c>
      <c r="G11" s="75">
        <f t="shared" si="0"/>
        <v>5</v>
      </c>
      <c r="H11" s="75">
        <v>16</v>
      </c>
      <c r="I11" s="75">
        <f t="shared" si="1"/>
        <v>80</v>
      </c>
      <c r="J11" s="75">
        <f t="shared" si="2"/>
        <v>5</v>
      </c>
      <c r="K11" s="75" t="s">
        <v>169</v>
      </c>
      <c r="L11" s="64">
        <v>32</v>
      </c>
      <c r="M11" s="65">
        <f t="shared" si="3"/>
        <v>160</v>
      </c>
      <c r="N11" s="66"/>
      <c r="O11" s="95"/>
      <c r="P11" s="102"/>
      <c r="Q11" s="104"/>
      <c r="R11" s="69"/>
      <c r="S11" s="69"/>
      <c r="T11" s="69"/>
      <c r="U11" s="70"/>
    </row>
    <row r="12" spans="1:25" ht="48" x14ac:dyDescent="0.25">
      <c r="A12" s="63">
        <v>4</v>
      </c>
      <c r="B12" s="14">
        <v>9990</v>
      </c>
      <c r="C12" s="18" t="s">
        <v>173</v>
      </c>
      <c r="D12" s="64">
        <v>0</v>
      </c>
      <c r="E12" s="64">
        <v>0</v>
      </c>
      <c r="F12" s="64">
        <v>4</v>
      </c>
      <c r="G12" s="64">
        <f t="shared" si="0"/>
        <v>4</v>
      </c>
      <c r="H12" s="64">
        <v>16</v>
      </c>
      <c r="I12" s="64">
        <f t="shared" si="1"/>
        <v>64</v>
      </c>
      <c r="J12" s="64">
        <f t="shared" si="2"/>
        <v>4</v>
      </c>
      <c r="K12" s="64" t="s">
        <v>169</v>
      </c>
      <c r="L12" s="64">
        <v>32</v>
      </c>
      <c r="M12" s="65">
        <f t="shared" si="3"/>
        <v>128</v>
      </c>
      <c r="N12" s="66"/>
      <c r="O12" s="76" t="s">
        <v>58</v>
      </c>
      <c r="P12" s="64">
        <v>120</v>
      </c>
      <c r="Q12" s="68">
        <f>+M12/P12*1</f>
        <v>1.0666666666666667</v>
      </c>
      <c r="R12" s="69"/>
      <c r="S12" s="69"/>
      <c r="T12" s="69"/>
      <c r="U12" s="70"/>
    </row>
    <row r="13" spans="1:25" ht="24" x14ac:dyDescent="0.25">
      <c r="A13" s="63">
        <v>5</v>
      </c>
      <c r="B13" s="14">
        <v>10119</v>
      </c>
      <c r="C13" s="30" t="s">
        <v>39</v>
      </c>
      <c r="D13" s="64">
        <v>0</v>
      </c>
      <c r="E13" s="64">
        <v>0</v>
      </c>
      <c r="F13" s="64">
        <v>3</v>
      </c>
      <c r="G13" s="64">
        <f t="shared" si="0"/>
        <v>3</v>
      </c>
      <c r="H13" s="64">
        <v>16</v>
      </c>
      <c r="I13" s="64">
        <f t="shared" si="1"/>
        <v>48</v>
      </c>
      <c r="J13" s="64">
        <f t="shared" si="2"/>
        <v>3</v>
      </c>
      <c r="K13" s="64" t="s">
        <v>169</v>
      </c>
      <c r="L13" s="64">
        <v>32</v>
      </c>
      <c r="M13" s="65">
        <f t="shared" si="3"/>
        <v>96</v>
      </c>
      <c r="N13" s="66"/>
      <c r="O13" s="71" t="s">
        <v>170</v>
      </c>
      <c r="P13" s="64"/>
      <c r="Q13" s="68"/>
      <c r="R13" s="69"/>
      <c r="S13" s="69"/>
      <c r="T13" s="69"/>
      <c r="U13" s="70"/>
    </row>
    <row r="14" spans="1:25" x14ac:dyDescent="0.25">
      <c r="A14" s="63">
        <v>7</v>
      </c>
      <c r="B14" s="14">
        <v>10120</v>
      </c>
      <c r="C14" s="18" t="s">
        <v>174</v>
      </c>
      <c r="D14" s="64">
        <v>0</v>
      </c>
      <c r="E14" s="64">
        <v>0</v>
      </c>
      <c r="F14" s="64">
        <v>4</v>
      </c>
      <c r="G14" s="64">
        <f t="shared" si="0"/>
        <v>4</v>
      </c>
      <c r="H14" s="64">
        <v>16</v>
      </c>
      <c r="I14" s="64">
        <f t="shared" si="1"/>
        <v>64</v>
      </c>
      <c r="J14" s="64">
        <f t="shared" si="2"/>
        <v>4</v>
      </c>
      <c r="K14" s="64" t="s">
        <v>169</v>
      </c>
      <c r="L14" s="64">
        <v>32</v>
      </c>
      <c r="M14" s="65">
        <f t="shared" si="3"/>
        <v>128</v>
      </c>
      <c r="N14" s="66"/>
      <c r="O14" s="67" t="s">
        <v>73</v>
      </c>
      <c r="P14" s="64">
        <v>160</v>
      </c>
      <c r="Q14" s="68">
        <f>+M14/P14*1</f>
        <v>0.8</v>
      </c>
      <c r="R14" s="69"/>
      <c r="S14" s="69"/>
      <c r="T14" s="69"/>
      <c r="U14" s="70"/>
    </row>
    <row r="15" spans="1:25" x14ac:dyDescent="0.25">
      <c r="A15" s="84" t="s">
        <v>175</v>
      </c>
      <c r="B15" s="85"/>
      <c r="C15" s="77"/>
      <c r="D15" s="64"/>
      <c r="E15" s="64"/>
      <c r="F15" s="64"/>
      <c r="G15" s="64"/>
      <c r="H15" s="64"/>
      <c r="I15" s="64"/>
      <c r="J15" s="64"/>
      <c r="K15" s="64"/>
      <c r="L15" s="64">
        <v>32</v>
      </c>
      <c r="M15" s="65">
        <f t="shared" si="3"/>
        <v>0</v>
      </c>
      <c r="N15" s="66"/>
      <c r="O15" s="78"/>
      <c r="P15" s="64"/>
      <c r="Q15" s="79"/>
      <c r="R15" s="70"/>
      <c r="S15" s="70"/>
      <c r="T15" s="70"/>
      <c r="U15" s="70"/>
      <c r="V15" s="70"/>
    </row>
    <row r="16" spans="1:25" ht="24" x14ac:dyDescent="0.25">
      <c r="A16" s="63">
        <v>1</v>
      </c>
      <c r="B16" s="14">
        <v>10091</v>
      </c>
      <c r="C16" s="18" t="s">
        <v>52</v>
      </c>
      <c r="D16" s="64">
        <v>0</v>
      </c>
      <c r="E16" s="64">
        <v>0</v>
      </c>
      <c r="F16" s="64">
        <v>5</v>
      </c>
      <c r="G16" s="64">
        <f t="shared" ref="G16:G22" si="4">+D16+E16+F16</f>
        <v>5</v>
      </c>
      <c r="H16" s="64">
        <v>16</v>
      </c>
      <c r="I16" s="64">
        <f t="shared" ref="I16:I22" si="5">+G16*H16</f>
        <v>80</v>
      </c>
      <c r="J16" s="64">
        <f t="shared" ref="J16:J22" si="6">+G16</f>
        <v>5</v>
      </c>
      <c r="K16" s="64" t="s">
        <v>167</v>
      </c>
      <c r="L16" s="64">
        <v>32</v>
      </c>
      <c r="M16" s="65">
        <f t="shared" si="3"/>
        <v>160</v>
      </c>
      <c r="N16" s="66"/>
      <c r="O16" s="67" t="s">
        <v>53</v>
      </c>
      <c r="P16" s="64">
        <v>160</v>
      </c>
      <c r="Q16" s="68">
        <f>+M16/P16*1</f>
        <v>1</v>
      </c>
      <c r="R16" s="80"/>
      <c r="S16" s="80"/>
      <c r="T16" s="80"/>
      <c r="U16" s="80"/>
    </row>
    <row r="17" spans="1:21" ht="24" x14ac:dyDescent="0.25">
      <c r="A17" s="63">
        <v>2</v>
      </c>
      <c r="B17" s="14">
        <v>10126</v>
      </c>
      <c r="C17" s="18" t="s">
        <v>176</v>
      </c>
      <c r="D17" s="64">
        <v>0</v>
      </c>
      <c r="E17" s="64">
        <v>0</v>
      </c>
      <c r="F17" s="64">
        <v>5</v>
      </c>
      <c r="G17" s="64">
        <f t="shared" si="4"/>
        <v>5</v>
      </c>
      <c r="H17" s="64">
        <v>16</v>
      </c>
      <c r="I17" s="64">
        <f t="shared" si="5"/>
        <v>80</v>
      </c>
      <c r="J17" s="64">
        <f t="shared" si="6"/>
        <v>5</v>
      </c>
      <c r="K17" s="64" t="s">
        <v>167</v>
      </c>
      <c r="L17" s="64">
        <v>32</v>
      </c>
      <c r="M17" s="65">
        <f t="shared" si="3"/>
        <v>160</v>
      </c>
      <c r="N17" s="66"/>
      <c r="O17" s="67" t="s">
        <v>49</v>
      </c>
      <c r="P17" s="64">
        <v>120</v>
      </c>
      <c r="Q17" s="68">
        <f>+M17/P17*1</f>
        <v>1.3333333333333333</v>
      </c>
    </row>
    <row r="18" spans="1:21" x14ac:dyDescent="0.25">
      <c r="A18" s="63">
        <v>3</v>
      </c>
      <c r="B18" s="14">
        <v>10024</v>
      </c>
      <c r="C18" s="18" t="s">
        <v>177</v>
      </c>
      <c r="D18" s="64">
        <v>0</v>
      </c>
      <c r="E18" s="64">
        <v>0</v>
      </c>
      <c r="F18" s="64">
        <v>4</v>
      </c>
      <c r="G18" s="64">
        <f t="shared" si="4"/>
        <v>4</v>
      </c>
      <c r="H18" s="64">
        <v>16</v>
      </c>
      <c r="I18" s="64">
        <f t="shared" si="5"/>
        <v>64</v>
      </c>
      <c r="J18" s="64">
        <f t="shared" si="6"/>
        <v>4</v>
      </c>
      <c r="K18" s="64" t="s">
        <v>169</v>
      </c>
      <c r="L18" s="64">
        <v>32</v>
      </c>
      <c r="M18" s="65">
        <f t="shared" si="3"/>
        <v>128</v>
      </c>
      <c r="N18" s="66">
        <v>4</v>
      </c>
      <c r="O18" s="67" t="s">
        <v>84</v>
      </c>
      <c r="P18" s="64">
        <v>120</v>
      </c>
      <c r="Q18" s="68">
        <f>+M18/P18*1</f>
        <v>1.0666666666666667</v>
      </c>
    </row>
    <row r="19" spans="1:21" x14ac:dyDescent="0.25">
      <c r="A19" s="63">
        <v>5</v>
      </c>
      <c r="B19" s="14">
        <v>9991</v>
      </c>
      <c r="C19" s="18" t="s">
        <v>178</v>
      </c>
      <c r="D19" s="64">
        <v>0</v>
      </c>
      <c r="E19" s="64">
        <v>0</v>
      </c>
      <c r="F19" s="64">
        <v>4</v>
      </c>
      <c r="G19" s="64">
        <f t="shared" si="4"/>
        <v>4</v>
      </c>
      <c r="H19" s="64">
        <v>16</v>
      </c>
      <c r="I19" s="64">
        <f t="shared" si="5"/>
        <v>64</v>
      </c>
      <c r="J19" s="64">
        <f t="shared" si="6"/>
        <v>4</v>
      </c>
      <c r="K19" s="64" t="s">
        <v>169</v>
      </c>
      <c r="L19" s="64">
        <v>32</v>
      </c>
      <c r="M19" s="65">
        <f t="shared" si="3"/>
        <v>128</v>
      </c>
      <c r="N19" s="66"/>
      <c r="O19" s="105" t="s">
        <v>69</v>
      </c>
      <c r="P19" s="106">
        <v>160</v>
      </c>
      <c r="Q19" s="107">
        <f>(+M20+M19)/P19*1</f>
        <v>1.6</v>
      </c>
      <c r="R19" s="98"/>
      <c r="S19" s="98"/>
      <c r="T19" s="98"/>
      <c r="U19" s="98"/>
    </row>
    <row r="20" spans="1:21" x14ac:dyDescent="0.25">
      <c r="A20" s="72">
        <v>5</v>
      </c>
      <c r="B20" s="73">
        <v>9992</v>
      </c>
      <c r="C20" s="74" t="s">
        <v>179</v>
      </c>
      <c r="D20" s="75">
        <v>0</v>
      </c>
      <c r="E20" s="75">
        <v>0</v>
      </c>
      <c r="F20" s="75">
        <v>4</v>
      </c>
      <c r="G20" s="75">
        <f t="shared" si="4"/>
        <v>4</v>
      </c>
      <c r="H20" s="75">
        <v>16</v>
      </c>
      <c r="I20" s="75">
        <f t="shared" si="5"/>
        <v>64</v>
      </c>
      <c r="J20" s="75">
        <f t="shared" si="6"/>
        <v>4</v>
      </c>
      <c r="K20" s="75" t="s">
        <v>169</v>
      </c>
      <c r="L20" s="64">
        <v>32</v>
      </c>
      <c r="M20" s="65">
        <f t="shared" si="3"/>
        <v>128</v>
      </c>
      <c r="N20" s="66"/>
      <c r="O20" s="105"/>
      <c r="P20" s="106"/>
      <c r="Q20" s="107"/>
      <c r="R20" s="98"/>
      <c r="S20" s="98"/>
      <c r="T20" s="98"/>
      <c r="U20" s="98"/>
    </row>
    <row r="21" spans="1:21" ht="24" x14ac:dyDescent="0.25">
      <c r="A21" s="63">
        <v>6</v>
      </c>
      <c r="B21" s="14">
        <v>10020</v>
      </c>
      <c r="C21" s="18" t="s">
        <v>180</v>
      </c>
      <c r="D21" s="64">
        <v>0</v>
      </c>
      <c r="E21" s="64">
        <v>0</v>
      </c>
      <c r="F21" s="64">
        <v>3</v>
      </c>
      <c r="G21" s="64">
        <f t="shared" si="4"/>
        <v>3</v>
      </c>
      <c r="H21" s="64">
        <v>16</v>
      </c>
      <c r="I21" s="64">
        <f t="shared" si="5"/>
        <v>48</v>
      </c>
      <c r="J21" s="64">
        <f t="shared" si="6"/>
        <v>3</v>
      </c>
      <c r="K21" s="64" t="s">
        <v>169</v>
      </c>
      <c r="L21" s="64">
        <v>32</v>
      </c>
      <c r="M21" s="65">
        <f t="shared" si="3"/>
        <v>96</v>
      </c>
      <c r="N21" s="66"/>
      <c r="O21" s="78" t="s">
        <v>60</v>
      </c>
      <c r="P21" s="64">
        <v>120</v>
      </c>
      <c r="Q21" s="79">
        <f>+M21/P21*1</f>
        <v>0.8</v>
      </c>
      <c r="R21" s="98"/>
      <c r="S21" s="98"/>
      <c r="T21" s="98"/>
      <c r="U21" s="98"/>
    </row>
    <row r="22" spans="1:21" x14ac:dyDescent="0.25">
      <c r="A22" s="63">
        <v>7</v>
      </c>
      <c r="B22" s="14">
        <v>10127</v>
      </c>
      <c r="C22" s="18" t="s">
        <v>181</v>
      </c>
      <c r="D22" s="64">
        <v>0</v>
      </c>
      <c r="E22" s="64">
        <v>0</v>
      </c>
      <c r="F22" s="64">
        <v>4</v>
      </c>
      <c r="G22" s="64">
        <f t="shared" si="4"/>
        <v>4</v>
      </c>
      <c r="H22" s="64">
        <v>16</v>
      </c>
      <c r="I22" s="64">
        <f t="shared" si="5"/>
        <v>64</v>
      </c>
      <c r="J22" s="64">
        <f t="shared" si="6"/>
        <v>4</v>
      </c>
      <c r="K22" s="64" t="s">
        <v>169</v>
      </c>
      <c r="L22" s="64">
        <v>32</v>
      </c>
      <c r="M22" s="65">
        <f t="shared" si="3"/>
        <v>128</v>
      </c>
      <c r="N22" s="66">
        <v>4</v>
      </c>
      <c r="O22" s="67" t="s">
        <v>82</v>
      </c>
      <c r="P22" s="64">
        <v>160</v>
      </c>
      <c r="Q22" s="79">
        <f>+M22/P22*1</f>
        <v>0.8</v>
      </c>
    </row>
    <row r="23" spans="1:21" x14ac:dyDescent="0.25">
      <c r="A23" s="84" t="s">
        <v>182</v>
      </c>
      <c r="B23" s="85"/>
      <c r="C23" s="77"/>
      <c r="D23" s="64"/>
      <c r="E23" s="64"/>
      <c r="F23" s="64"/>
      <c r="G23" s="64"/>
      <c r="H23" s="64"/>
      <c r="I23" s="64"/>
      <c r="J23" s="64"/>
      <c r="K23" s="64"/>
      <c r="L23" s="64">
        <v>32</v>
      </c>
      <c r="M23" s="65">
        <f t="shared" si="3"/>
        <v>0</v>
      </c>
      <c r="N23" s="66"/>
      <c r="O23" s="78"/>
      <c r="P23" s="64"/>
      <c r="Q23" s="79"/>
    </row>
    <row r="24" spans="1:21" ht="24" x14ac:dyDescent="0.25">
      <c r="A24" s="63">
        <v>1</v>
      </c>
      <c r="B24" s="14">
        <v>10092</v>
      </c>
      <c r="C24" s="18" t="s">
        <v>66</v>
      </c>
      <c r="D24" s="64">
        <v>0</v>
      </c>
      <c r="E24" s="64">
        <v>0</v>
      </c>
      <c r="F24" s="64">
        <v>5</v>
      </c>
      <c r="G24" s="64">
        <f t="shared" ref="G24:G29" si="7">+D24+E24+F24</f>
        <v>5</v>
      </c>
      <c r="H24" s="64">
        <v>16</v>
      </c>
      <c r="I24" s="64">
        <f t="shared" ref="I24:I29" si="8">+G24*H24</f>
        <v>80</v>
      </c>
      <c r="J24" s="64">
        <f t="shared" ref="J24:J29" si="9">+G24</f>
        <v>5</v>
      </c>
      <c r="K24" s="64" t="s">
        <v>167</v>
      </c>
      <c r="L24" s="64">
        <v>32</v>
      </c>
      <c r="M24" s="65">
        <f t="shared" si="3"/>
        <v>160</v>
      </c>
      <c r="N24" s="66"/>
      <c r="O24" s="76" t="s">
        <v>67</v>
      </c>
      <c r="P24" s="64">
        <v>160</v>
      </c>
      <c r="Q24" s="79">
        <f t="shared" ref="Q24:Q29" si="10">+M24/P24*1</f>
        <v>1</v>
      </c>
    </row>
    <row r="25" spans="1:21" ht="24" x14ac:dyDescent="0.25">
      <c r="A25" s="63">
        <v>2</v>
      </c>
      <c r="B25" s="14">
        <v>10128</v>
      </c>
      <c r="C25" s="18" t="s">
        <v>64</v>
      </c>
      <c r="D25" s="64">
        <v>0</v>
      </c>
      <c r="E25" s="64">
        <v>0</v>
      </c>
      <c r="F25" s="64">
        <v>5</v>
      </c>
      <c r="G25" s="64">
        <f t="shared" si="7"/>
        <v>5</v>
      </c>
      <c r="H25" s="64">
        <v>16</v>
      </c>
      <c r="I25" s="64">
        <f t="shared" si="8"/>
        <v>80</v>
      </c>
      <c r="J25" s="64">
        <f t="shared" si="9"/>
        <v>5</v>
      </c>
      <c r="K25" s="64" t="s">
        <v>167</v>
      </c>
      <c r="L25" s="64">
        <v>32</v>
      </c>
      <c r="M25" s="65">
        <f t="shared" si="3"/>
        <v>160</v>
      </c>
      <c r="N25" s="66"/>
      <c r="O25" s="67" t="s">
        <v>65</v>
      </c>
      <c r="P25" s="64">
        <v>160</v>
      </c>
      <c r="Q25" s="79">
        <f t="shared" si="10"/>
        <v>1</v>
      </c>
    </row>
    <row r="26" spans="1:21" ht="24" x14ac:dyDescent="0.25">
      <c r="A26" s="63">
        <v>3</v>
      </c>
      <c r="B26" s="14">
        <v>10139</v>
      </c>
      <c r="C26" s="18" t="s">
        <v>29</v>
      </c>
      <c r="D26" s="64">
        <v>0</v>
      </c>
      <c r="E26" s="64">
        <v>0</v>
      </c>
      <c r="F26" s="64">
        <v>4</v>
      </c>
      <c r="G26" s="64">
        <v>4</v>
      </c>
      <c r="H26" s="64">
        <v>16</v>
      </c>
      <c r="I26" s="64">
        <f t="shared" si="8"/>
        <v>64</v>
      </c>
      <c r="J26" s="64">
        <f t="shared" si="9"/>
        <v>4</v>
      </c>
      <c r="K26" s="64" t="s">
        <v>167</v>
      </c>
      <c r="L26" s="64">
        <v>32</v>
      </c>
      <c r="M26" s="65">
        <f t="shared" si="3"/>
        <v>128</v>
      </c>
      <c r="N26" s="66"/>
      <c r="O26" s="67" t="s">
        <v>29</v>
      </c>
      <c r="P26" s="64">
        <v>160</v>
      </c>
      <c r="Q26" s="79">
        <f t="shared" si="10"/>
        <v>0.8</v>
      </c>
    </row>
    <row r="27" spans="1:21" x14ac:dyDescent="0.25">
      <c r="A27" s="63">
        <v>4</v>
      </c>
      <c r="B27" s="14">
        <v>10117</v>
      </c>
      <c r="C27" s="18" t="s">
        <v>183</v>
      </c>
      <c r="D27" s="64">
        <v>0</v>
      </c>
      <c r="E27" s="64">
        <v>0</v>
      </c>
      <c r="F27" s="64">
        <v>5</v>
      </c>
      <c r="G27" s="64">
        <f t="shared" si="7"/>
        <v>5</v>
      </c>
      <c r="H27" s="64">
        <v>16</v>
      </c>
      <c r="I27" s="64">
        <f t="shared" si="8"/>
        <v>80</v>
      </c>
      <c r="J27" s="64">
        <f t="shared" si="9"/>
        <v>5</v>
      </c>
      <c r="K27" s="64" t="s">
        <v>169</v>
      </c>
      <c r="L27" s="64">
        <v>32</v>
      </c>
      <c r="M27" s="65">
        <f t="shared" si="3"/>
        <v>160</v>
      </c>
      <c r="N27" s="66"/>
      <c r="O27" s="67" t="s">
        <v>51</v>
      </c>
      <c r="P27" s="64">
        <v>160</v>
      </c>
      <c r="Q27" s="79">
        <f t="shared" si="10"/>
        <v>1</v>
      </c>
    </row>
    <row r="28" spans="1:21" ht="24" x14ac:dyDescent="0.25">
      <c r="A28" s="72">
        <v>6</v>
      </c>
      <c r="B28" s="73">
        <v>10021</v>
      </c>
      <c r="C28" s="74" t="s">
        <v>184</v>
      </c>
      <c r="D28" s="75">
        <v>0</v>
      </c>
      <c r="E28" s="75">
        <v>0</v>
      </c>
      <c r="F28" s="75">
        <v>3</v>
      </c>
      <c r="G28" s="75">
        <f t="shared" si="7"/>
        <v>3</v>
      </c>
      <c r="H28" s="75">
        <v>16</v>
      </c>
      <c r="I28" s="75">
        <f t="shared" si="8"/>
        <v>48</v>
      </c>
      <c r="J28" s="75">
        <f t="shared" si="9"/>
        <v>3</v>
      </c>
      <c r="K28" s="75" t="s">
        <v>169</v>
      </c>
      <c r="L28" s="64">
        <v>32</v>
      </c>
      <c r="M28" s="65">
        <f t="shared" si="3"/>
        <v>96</v>
      </c>
      <c r="N28" s="66"/>
      <c r="O28" s="67" t="s">
        <v>72</v>
      </c>
      <c r="P28" s="64">
        <v>120</v>
      </c>
      <c r="Q28" s="79">
        <f t="shared" si="10"/>
        <v>0.8</v>
      </c>
    </row>
    <row r="29" spans="1:21" ht="24" x14ac:dyDescent="0.25">
      <c r="A29" s="63">
        <v>7</v>
      </c>
      <c r="B29" s="14">
        <v>10134</v>
      </c>
      <c r="C29" s="18" t="s">
        <v>185</v>
      </c>
      <c r="D29" s="64">
        <v>0</v>
      </c>
      <c r="E29" s="64">
        <v>0</v>
      </c>
      <c r="F29" s="64">
        <v>4</v>
      </c>
      <c r="G29" s="64">
        <f t="shared" si="7"/>
        <v>4</v>
      </c>
      <c r="H29" s="64">
        <v>16</v>
      </c>
      <c r="I29" s="64">
        <f t="shared" si="8"/>
        <v>64</v>
      </c>
      <c r="J29" s="64">
        <f t="shared" si="9"/>
        <v>4</v>
      </c>
      <c r="K29" s="64" t="s">
        <v>169</v>
      </c>
      <c r="L29" s="64">
        <v>32</v>
      </c>
      <c r="M29" s="65">
        <f t="shared" si="3"/>
        <v>128</v>
      </c>
      <c r="N29" s="66"/>
      <c r="O29" s="67" t="s">
        <v>45</v>
      </c>
      <c r="P29" s="64">
        <v>80</v>
      </c>
      <c r="Q29" s="79">
        <f t="shared" si="10"/>
        <v>1.6</v>
      </c>
    </row>
    <row r="30" spans="1:21" x14ac:dyDescent="0.25">
      <c r="A30" s="84" t="s">
        <v>186</v>
      </c>
      <c r="B30" s="85"/>
      <c r="C30" s="77"/>
      <c r="D30" s="64"/>
      <c r="E30" s="64"/>
      <c r="F30" s="64"/>
      <c r="G30" s="64"/>
      <c r="H30" s="64"/>
      <c r="I30" s="64"/>
      <c r="J30" s="64"/>
      <c r="K30" s="64"/>
      <c r="L30" s="64">
        <v>32</v>
      </c>
      <c r="M30" s="65">
        <f t="shared" si="3"/>
        <v>0</v>
      </c>
      <c r="N30" s="66"/>
      <c r="O30" s="78"/>
      <c r="P30" s="64"/>
      <c r="Q30" s="79"/>
    </row>
    <row r="31" spans="1:21" ht="24" x14ac:dyDescent="0.25">
      <c r="A31" s="63">
        <v>1</v>
      </c>
      <c r="B31" s="14">
        <v>10135</v>
      </c>
      <c r="C31" s="18" t="s">
        <v>116</v>
      </c>
      <c r="D31" s="64">
        <v>0</v>
      </c>
      <c r="E31" s="64">
        <v>0</v>
      </c>
      <c r="F31" s="64">
        <v>3</v>
      </c>
      <c r="G31" s="64">
        <f t="shared" ref="G31:G37" si="11">+D31+E31+F31</f>
        <v>3</v>
      </c>
      <c r="H31" s="64">
        <v>16</v>
      </c>
      <c r="I31" s="64">
        <f t="shared" ref="I31:I37" si="12">+G31*H31</f>
        <v>48</v>
      </c>
      <c r="J31" s="64">
        <f t="shared" ref="J31:J37" si="13">+G31</f>
        <v>3</v>
      </c>
      <c r="K31" s="64" t="s">
        <v>167</v>
      </c>
      <c r="L31" s="64">
        <v>32</v>
      </c>
      <c r="M31" s="65">
        <f t="shared" si="3"/>
        <v>96</v>
      </c>
      <c r="N31" s="66"/>
      <c r="O31" s="81" t="s">
        <v>170</v>
      </c>
      <c r="P31" s="64">
        <v>160</v>
      </c>
      <c r="Q31" s="79">
        <f t="shared" ref="Q31:Q36" si="14">+M31/P31*1</f>
        <v>0.6</v>
      </c>
    </row>
    <row r="32" spans="1:21" ht="24" x14ac:dyDescent="0.25">
      <c r="A32" s="63">
        <v>2</v>
      </c>
      <c r="B32" s="14">
        <v>10129</v>
      </c>
      <c r="C32" s="18" t="s">
        <v>80</v>
      </c>
      <c r="D32" s="64">
        <v>0</v>
      </c>
      <c r="E32" s="64">
        <v>0</v>
      </c>
      <c r="F32" s="64">
        <v>5</v>
      </c>
      <c r="G32" s="64">
        <f t="shared" si="11"/>
        <v>5</v>
      </c>
      <c r="H32" s="64">
        <v>16</v>
      </c>
      <c r="I32" s="64">
        <f t="shared" si="12"/>
        <v>80</v>
      </c>
      <c r="J32" s="64">
        <f t="shared" si="13"/>
        <v>5</v>
      </c>
      <c r="K32" s="64" t="s">
        <v>167</v>
      </c>
      <c r="L32" s="64">
        <v>32</v>
      </c>
      <c r="M32" s="65">
        <f t="shared" si="3"/>
        <v>160</v>
      </c>
      <c r="N32" s="66"/>
      <c r="O32" s="67" t="s">
        <v>81</v>
      </c>
      <c r="P32" s="64">
        <v>160</v>
      </c>
      <c r="Q32" s="79">
        <f t="shared" si="14"/>
        <v>1</v>
      </c>
    </row>
    <row r="33" spans="1:17" ht="24" x14ac:dyDescent="0.25">
      <c r="A33" s="63">
        <v>3</v>
      </c>
      <c r="B33" s="14">
        <v>10136</v>
      </c>
      <c r="C33" s="18" t="s">
        <v>187</v>
      </c>
      <c r="D33" s="64">
        <v>0</v>
      </c>
      <c r="E33" s="64">
        <v>0</v>
      </c>
      <c r="F33" s="64">
        <v>4</v>
      </c>
      <c r="G33" s="64">
        <f t="shared" si="11"/>
        <v>4</v>
      </c>
      <c r="H33" s="64">
        <v>16</v>
      </c>
      <c r="I33" s="64">
        <f t="shared" si="12"/>
        <v>64</v>
      </c>
      <c r="J33" s="64">
        <f t="shared" si="13"/>
        <v>4</v>
      </c>
      <c r="K33" s="64" t="s">
        <v>167</v>
      </c>
      <c r="L33" s="64">
        <v>32</v>
      </c>
      <c r="M33" s="65">
        <f t="shared" si="3"/>
        <v>128</v>
      </c>
      <c r="N33" s="66"/>
      <c r="O33" s="67" t="s">
        <v>79</v>
      </c>
      <c r="P33" s="64">
        <v>120</v>
      </c>
      <c r="Q33" s="79">
        <f t="shared" si="14"/>
        <v>1.0666666666666667</v>
      </c>
    </row>
    <row r="34" spans="1:17" ht="24" x14ac:dyDescent="0.25">
      <c r="A34" s="63">
        <v>4</v>
      </c>
      <c r="B34" s="14">
        <v>10132</v>
      </c>
      <c r="C34" s="18" t="s">
        <v>124</v>
      </c>
      <c r="D34" s="64">
        <v>0</v>
      </c>
      <c r="E34" s="64">
        <v>0</v>
      </c>
      <c r="F34" s="64">
        <v>3</v>
      </c>
      <c r="G34" s="64">
        <f t="shared" si="11"/>
        <v>3</v>
      </c>
      <c r="H34" s="64">
        <v>16</v>
      </c>
      <c r="I34" s="64">
        <f t="shared" si="12"/>
        <v>48</v>
      </c>
      <c r="J34" s="64">
        <f t="shared" si="13"/>
        <v>3</v>
      </c>
      <c r="K34" s="64" t="s">
        <v>167</v>
      </c>
      <c r="L34" s="64">
        <v>32</v>
      </c>
      <c r="M34" s="65">
        <f t="shared" si="3"/>
        <v>96</v>
      </c>
      <c r="N34" s="66">
        <v>8</v>
      </c>
      <c r="O34" s="67" t="s">
        <v>125</v>
      </c>
      <c r="P34" s="64">
        <v>120</v>
      </c>
      <c r="Q34" s="79">
        <f t="shared" si="14"/>
        <v>0.8</v>
      </c>
    </row>
    <row r="35" spans="1:17" ht="60" x14ac:dyDescent="0.25">
      <c r="A35" s="63">
        <v>5</v>
      </c>
      <c r="B35" s="14">
        <v>10140</v>
      </c>
      <c r="C35" s="18" t="s">
        <v>188</v>
      </c>
      <c r="D35" s="64">
        <v>0</v>
      </c>
      <c r="E35" s="64">
        <v>0</v>
      </c>
      <c r="F35" s="64">
        <v>4</v>
      </c>
      <c r="G35" s="64">
        <f t="shared" si="11"/>
        <v>4</v>
      </c>
      <c r="H35" s="64">
        <v>16</v>
      </c>
      <c r="I35" s="64">
        <f t="shared" si="12"/>
        <v>64</v>
      </c>
      <c r="J35" s="64">
        <f t="shared" si="13"/>
        <v>4</v>
      </c>
      <c r="K35" s="64" t="s">
        <v>167</v>
      </c>
      <c r="L35" s="64">
        <v>32</v>
      </c>
      <c r="M35" s="65">
        <f t="shared" si="3"/>
        <v>128</v>
      </c>
      <c r="N35" s="66"/>
      <c r="O35" s="67" t="s">
        <v>101</v>
      </c>
      <c r="P35" s="64">
        <v>120</v>
      </c>
      <c r="Q35" s="79">
        <f t="shared" si="14"/>
        <v>1.0666666666666667</v>
      </c>
    </row>
    <row r="36" spans="1:17" x14ac:dyDescent="0.25">
      <c r="A36" s="63">
        <v>6</v>
      </c>
      <c r="B36" s="14">
        <v>10142</v>
      </c>
      <c r="C36" s="18" t="s">
        <v>98</v>
      </c>
      <c r="D36" s="64">
        <v>0</v>
      </c>
      <c r="E36" s="64">
        <v>0</v>
      </c>
      <c r="F36" s="64">
        <v>4</v>
      </c>
      <c r="G36" s="64">
        <f t="shared" si="11"/>
        <v>4</v>
      </c>
      <c r="H36" s="64">
        <v>16</v>
      </c>
      <c r="I36" s="64">
        <f t="shared" si="12"/>
        <v>64</v>
      </c>
      <c r="J36" s="64">
        <f t="shared" si="13"/>
        <v>4</v>
      </c>
      <c r="K36" s="64" t="s">
        <v>169</v>
      </c>
      <c r="L36" s="64">
        <v>32</v>
      </c>
      <c r="M36" s="65">
        <f t="shared" si="3"/>
        <v>128</v>
      </c>
      <c r="N36" s="66"/>
      <c r="O36" s="67" t="s">
        <v>99</v>
      </c>
      <c r="P36" s="64">
        <v>120</v>
      </c>
      <c r="Q36" s="79">
        <f t="shared" si="14"/>
        <v>1.0666666666666667</v>
      </c>
    </row>
    <row r="37" spans="1:17" x14ac:dyDescent="0.25">
      <c r="A37" s="63">
        <v>7</v>
      </c>
      <c r="B37" s="14">
        <v>7341</v>
      </c>
      <c r="C37" s="18" t="s">
        <v>189</v>
      </c>
      <c r="D37" s="64">
        <v>0</v>
      </c>
      <c r="E37" s="64">
        <v>0</v>
      </c>
      <c r="F37" s="64">
        <v>6</v>
      </c>
      <c r="G37" s="64">
        <f t="shared" si="11"/>
        <v>6</v>
      </c>
      <c r="H37" s="64">
        <v>16</v>
      </c>
      <c r="I37" s="64">
        <f t="shared" si="12"/>
        <v>96</v>
      </c>
      <c r="J37" s="64">
        <f t="shared" si="13"/>
        <v>6</v>
      </c>
      <c r="K37" s="64" t="s">
        <v>190</v>
      </c>
      <c r="L37" s="64">
        <v>32</v>
      </c>
      <c r="M37" s="65">
        <f t="shared" si="3"/>
        <v>192</v>
      </c>
      <c r="N37" s="66"/>
      <c r="O37" s="78"/>
      <c r="P37" s="64"/>
      <c r="Q37" s="79"/>
    </row>
    <row r="38" spans="1:17" x14ac:dyDescent="0.25">
      <c r="A38" s="84" t="s">
        <v>191</v>
      </c>
      <c r="B38" s="85"/>
      <c r="C38" s="77"/>
      <c r="D38" s="64"/>
      <c r="E38" s="64"/>
      <c r="F38" s="64"/>
      <c r="G38" s="64"/>
      <c r="H38" s="64"/>
      <c r="I38" s="64"/>
      <c r="J38" s="64"/>
      <c r="K38" s="64"/>
      <c r="L38" s="64">
        <v>32</v>
      </c>
      <c r="M38" s="65">
        <f t="shared" si="3"/>
        <v>0</v>
      </c>
      <c r="N38" s="66"/>
      <c r="O38" s="78"/>
      <c r="P38" s="64"/>
      <c r="Q38" s="79"/>
    </row>
    <row r="39" spans="1:17" ht="24" x14ac:dyDescent="0.25">
      <c r="A39" s="63">
        <v>1</v>
      </c>
      <c r="B39" s="14">
        <v>10143</v>
      </c>
      <c r="C39" s="18" t="s">
        <v>92</v>
      </c>
      <c r="D39" s="64">
        <v>0</v>
      </c>
      <c r="E39" s="64">
        <v>0</v>
      </c>
      <c r="F39" s="64">
        <v>4</v>
      </c>
      <c r="G39" s="64">
        <f t="shared" ref="G39:G46" si="15">+D39+E39+F39</f>
        <v>4</v>
      </c>
      <c r="H39" s="64">
        <v>16</v>
      </c>
      <c r="I39" s="64">
        <f t="shared" ref="I39:I46" si="16">+G39*H39</f>
        <v>64</v>
      </c>
      <c r="J39" s="64">
        <f t="shared" ref="J39:J46" si="17">+G39</f>
        <v>4</v>
      </c>
      <c r="K39" s="64" t="s">
        <v>167</v>
      </c>
      <c r="L39" s="64">
        <v>32</v>
      </c>
      <c r="M39" s="65">
        <f t="shared" si="3"/>
        <v>128</v>
      </c>
      <c r="N39" s="66"/>
      <c r="O39" s="95" t="s">
        <v>93</v>
      </c>
      <c r="P39" s="64">
        <v>160</v>
      </c>
      <c r="Q39" s="79">
        <f>(+M39+M40)/P39*1</f>
        <v>1.6</v>
      </c>
    </row>
    <row r="40" spans="1:17" ht="24" x14ac:dyDescent="0.25">
      <c r="A40" s="72">
        <v>1</v>
      </c>
      <c r="B40" s="73">
        <v>10151</v>
      </c>
      <c r="C40" s="74" t="s">
        <v>94</v>
      </c>
      <c r="D40" s="75">
        <v>0</v>
      </c>
      <c r="E40" s="75">
        <v>0</v>
      </c>
      <c r="F40" s="75">
        <v>4</v>
      </c>
      <c r="G40" s="75">
        <f t="shared" si="15"/>
        <v>4</v>
      </c>
      <c r="H40" s="75">
        <v>16</v>
      </c>
      <c r="I40" s="75">
        <f t="shared" si="16"/>
        <v>64</v>
      </c>
      <c r="J40" s="75">
        <f t="shared" si="17"/>
        <v>4</v>
      </c>
      <c r="K40" s="75" t="s">
        <v>167</v>
      </c>
      <c r="L40" s="64">
        <v>32</v>
      </c>
      <c r="M40" s="65">
        <f t="shared" si="3"/>
        <v>128</v>
      </c>
      <c r="N40" s="66"/>
      <c r="O40" s="95"/>
      <c r="P40" s="64"/>
      <c r="Q40" s="79"/>
    </row>
    <row r="41" spans="1:17" ht="24" x14ac:dyDescent="0.25">
      <c r="A41" s="63">
        <v>2</v>
      </c>
      <c r="B41" s="14">
        <v>10145</v>
      </c>
      <c r="C41" s="18" t="s">
        <v>77</v>
      </c>
      <c r="D41" s="64">
        <v>0</v>
      </c>
      <c r="E41" s="64">
        <v>0</v>
      </c>
      <c r="F41" s="64">
        <v>3</v>
      </c>
      <c r="G41" s="64">
        <f t="shared" si="15"/>
        <v>3</v>
      </c>
      <c r="H41" s="64">
        <v>16</v>
      </c>
      <c r="I41" s="64">
        <f t="shared" si="16"/>
        <v>48</v>
      </c>
      <c r="J41" s="64">
        <f t="shared" si="17"/>
        <v>3</v>
      </c>
      <c r="K41" s="64" t="s">
        <v>167</v>
      </c>
      <c r="L41" s="64">
        <v>32</v>
      </c>
      <c r="M41" s="65">
        <f t="shared" si="3"/>
        <v>96</v>
      </c>
      <c r="N41" s="66"/>
      <c r="O41" s="67" t="s">
        <v>77</v>
      </c>
      <c r="P41" s="64">
        <v>120</v>
      </c>
      <c r="Q41" s="79">
        <f>+M41/P41*1</f>
        <v>0.8</v>
      </c>
    </row>
    <row r="42" spans="1:17" ht="24" x14ac:dyDescent="0.25">
      <c r="A42" s="63">
        <v>3</v>
      </c>
      <c r="B42" s="14">
        <v>10155</v>
      </c>
      <c r="C42" s="18" t="s">
        <v>192</v>
      </c>
      <c r="D42" s="64">
        <v>0</v>
      </c>
      <c r="E42" s="64">
        <v>0</v>
      </c>
      <c r="F42" s="64">
        <v>4</v>
      </c>
      <c r="G42" s="64">
        <f t="shared" si="15"/>
        <v>4</v>
      </c>
      <c r="H42" s="64">
        <v>16</v>
      </c>
      <c r="I42" s="64">
        <f t="shared" si="16"/>
        <v>64</v>
      </c>
      <c r="J42" s="64">
        <f t="shared" si="17"/>
        <v>4</v>
      </c>
      <c r="K42" s="64" t="s">
        <v>167</v>
      </c>
      <c r="L42" s="64">
        <v>32</v>
      </c>
      <c r="M42" s="65">
        <f t="shared" si="3"/>
        <v>128</v>
      </c>
      <c r="N42" s="66"/>
      <c r="O42" s="67" t="s">
        <v>103</v>
      </c>
      <c r="P42" s="64">
        <v>160</v>
      </c>
      <c r="Q42" s="79">
        <f>+M42/P42*1</f>
        <v>0.8</v>
      </c>
    </row>
    <row r="43" spans="1:17" ht="24" x14ac:dyDescent="0.25">
      <c r="A43" s="63">
        <v>4</v>
      </c>
      <c r="B43" s="14">
        <v>10034</v>
      </c>
      <c r="C43" s="18" t="s">
        <v>112</v>
      </c>
      <c r="D43" s="64">
        <v>0</v>
      </c>
      <c r="E43" s="64">
        <v>0</v>
      </c>
      <c r="F43" s="64">
        <v>3</v>
      </c>
      <c r="G43" s="64">
        <f t="shared" si="15"/>
        <v>3</v>
      </c>
      <c r="H43" s="64">
        <v>16</v>
      </c>
      <c r="I43" s="64">
        <f t="shared" si="16"/>
        <v>48</v>
      </c>
      <c r="J43" s="64">
        <f t="shared" si="17"/>
        <v>3</v>
      </c>
      <c r="K43" s="64" t="s">
        <v>167</v>
      </c>
      <c r="L43" s="64">
        <v>32</v>
      </c>
      <c r="M43" s="65">
        <f t="shared" si="3"/>
        <v>96</v>
      </c>
      <c r="N43" s="66"/>
      <c r="O43" s="67" t="s">
        <v>170</v>
      </c>
      <c r="P43" s="64">
        <v>160</v>
      </c>
      <c r="Q43" s="79">
        <f>+M43/P43*1</f>
        <v>0.6</v>
      </c>
    </row>
    <row r="44" spans="1:17" x14ac:dyDescent="0.25">
      <c r="A44" s="63">
        <v>5</v>
      </c>
      <c r="B44" s="14">
        <v>10159</v>
      </c>
      <c r="C44" s="18" t="s">
        <v>193</v>
      </c>
      <c r="D44" s="64">
        <v>0</v>
      </c>
      <c r="E44" s="64">
        <v>0</v>
      </c>
      <c r="F44" s="64">
        <v>4</v>
      </c>
      <c r="G44" s="64">
        <f t="shared" si="15"/>
        <v>4</v>
      </c>
      <c r="H44" s="64">
        <v>16</v>
      </c>
      <c r="I44" s="64">
        <f t="shared" si="16"/>
        <v>64</v>
      </c>
      <c r="J44" s="64">
        <f t="shared" si="17"/>
        <v>4</v>
      </c>
      <c r="K44" s="64" t="s">
        <v>167</v>
      </c>
      <c r="L44" s="64">
        <v>32</v>
      </c>
      <c r="M44" s="65">
        <f t="shared" si="3"/>
        <v>128</v>
      </c>
      <c r="N44" s="66"/>
      <c r="O44" s="67" t="s">
        <v>89</v>
      </c>
      <c r="P44" s="64">
        <v>160</v>
      </c>
      <c r="Q44" s="79">
        <f>+M44/P44*1</f>
        <v>0.8</v>
      </c>
    </row>
    <row r="45" spans="1:17" ht="24" x14ac:dyDescent="0.25">
      <c r="A45" s="63">
        <v>6</v>
      </c>
      <c r="B45" s="14">
        <v>10160</v>
      </c>
      <c r="C45" s="18" t="s">
        <v>55</v>
      </c>
      <c r="D45" s="64">
        <v>0</v>
      </c>
      <c r="E45" s="64">
        <v>0</v>
      </c>
      <c r="F45" s="64">
        <v>4</v>
      </c>
      <c r="G45" s="64">
        <f t="shared" si="15"/>
        <v>4</v>
      </c>
      <c r="H45" s="64">
        <v>16</v>
      </c>
      <c r="I45" s="64">
        <f t="shared" si="16"/>
        <v>64</v>
      </c>
      <c r="J45" s="64">
        <f t="shared" si="17"/>
        <v>4</v>
      </c>
      <c r="K45" s="64" t="s">
        <v>167</v>
      </c>
      <c r="L45" s="64">
        <v>32</v>
      </c>
      <c r="M45" s="65">
        <f t="shared" si="3"/>
        <v>128</v>
      </c>
      <c r="N45" s="66">
        <v>2</v>
      </c>
      <c r="O45" s="67" t="s">
        <v>56</v>
      </c>
      <c r="P45" s="64">
        <v>120</v>
      </c>
      <c r="Q45" s="79">
        <f>+M45/P45*1</f>
        <v>1.0666666666666667</v>
      </c>
    </row>
    <row r="46" spans="1:17" x14ac:dyDescent="0.25">
      <c r="A46" s="63">
        <v>7</v>
      </c>
      <c r="B46" s="14">
        <v>7342</v>
      </c>
      <c r="C46" s="18" t="s">
        <v>194</v>
      </c>
      <c r="D46" s="64">
        <v>0</v>
      </c>
      <c r="E46" s="64">
        <v>0</v>
      </c>
      <c r="F46" s="64">
        <v>6</v>
      </c>
      <c r="G46" s="64">
        <f t="shared" si="15"/>
        <v>6</v>
      </c>
      <c r="H46" s="64">
        <v>16</v>
      </c>
      <c r="I46" s="64">
        <f t="shared" si="16"/>
        <v>96</v>
      </c>
      <c r="J46" s="64">
        <f t="shared" si="17"/>
        <v>6</v>
      </c>
      <c r="K46" s="64" t="s">
        <v>190</v>
      </c>
      <c r="L46" s="64">
        <v>32</v>
      </c>
      <c r="M46" s="65">
        <f t="shared" si="3"/>
        <v>192</v>
      </c>
      <c r="N46" s="66"/>
      <c r="O46" s="78"/>
      <c r="P46" s="64"/>
      <c r="Q46" s="79"/>
    </row>
    <row r="47" spans="1:17" x14ac:dyDescent="0.25">
      <c r="A47" s="84" t="s">
        <v>195</v>
      </c>
      <c r="B47" s="85"/>
      <c r="C47" s="77"/>
      <c r="D47" s="64"/>
      <c r="E47" s="64"/>
      <c r="F47" s="64"/>
      <c r="G47" s="64"/>
      <c r="H47" s="64"/>
      <c r="I47" s="64"/>
      <c r="J47" s="64"/>
      <c r="K47" s="64"/>
      <c r="L47" s="64">
        <v>32</v>
      </c>
      <c r="M47" s="65">
        <f t="shared" si="3"/>
        <v>0</v>
      </c>
      <c r="N47" s="66"/>
      <c r="O47" s="78"/>
      <c r="P47" s="64"/>
      <c r="Q47" s="79"/>
    </row>
    <row r="48" spans="1:17" ht="24" x14ac:dyDescent="0.25">
      <c r="A48" s="63">
        <v>2</v>
      </c>
      <c r="B48" s="32" t="s">
        <v>74</v>
      </c>
      <c r="C48" s="18" t="s">
        <v>196</v>
      </c>
      <c r="D48" s="64">
        <v>0</v>
      </c>
      <c r="E48" s="64">
        <v>0</v>
      </c>
      <c r="F48" s="64">
        <v>4</v>
      </c>
      <c r="G48" s="64">
        <f t="shared" ref="G48:G53" si="18">+D48+E48+F48</f>
        <v>4</v>
      </c>
      <c r="H48" s="64">
        <v>16</v>
      </c>
      <c r="I48" s="64">
        <f t="shared" ref="I48:I53" si="19">+G48*H48</f>
        <v>64</v>
      </c>
      <c r="J48" s="64">
        <f t="shared" ref="J48:J53" si="20">+G48</f>
        <v>4</v>
      </c>
      <c r="K48" s="64" t="s">
        <v>167</v>
      </c>
      <c r="L48" s="64">
        <v>32</v>
      </c>
      <c r="M48" s="65">
        <f t="shared" si="3"/>
        <v>128</v>
      </c>
      <c r="N48" s="66"/>
      <c r="O48" s="67" t="s">
        <v>75</v>
      </c>
      <c r="P48" s="64">
        <v>120</v>
      </c>
      <c r="Q48" s="79">
        <f>+M48/P48*1</f>
        <v>1.0666666666666667</v>
      </c>
    </row>
    <row r="49" spans="1:17" ht="24" x14ac:dyDescent="0.25">
      <c r="A49" s="63">
        <v>3</v>
      </c>
      <c r="B49" s="14">
        <v>10156</v>
      </c>
      <c r="C49" s="18" t="s">
        <v>197</v>
      </c>
      <c r="D49" s="64">
        <v>0</v>
      </c>
      <c r="E49" s="64">
        <v>0</v>
      </c>
      <c r="F49" s="64">
        <v>4</v>
      </c>
      <c r="G49" s="64">
        <f t="shared" si="18"/>
        <v>4</v>
      </c>
      <c r="H49" s="64">
        <v>16</v>
      </c>
      <c r="I49" s="64">
        <f t="shared" si="19"/>
        <v>64</v>
      </c>
      <c r="J49" s="64">
        <f t="shared" si="20"/>
        <v>4</v>
      </c>
      <c r="K49" s="64" t="s">
        <v>167</v>
      </c>
      <c r="L49" s="64">
        <v>32</v>
      </c>
      <c r="M49" s="65">
        <f t="shared" si="3"/>
        <v>128</v>
      </c>
      <c r="N49" s="66">
        <v>7</v>
      </c>
      <c r="O49" s="67" t="s">
        <v>121</v>
      </c>
      <c r="P49" s="64">
        <v>160</v>
      </c>
      <c r="Q49" s="79">
        <f>+M49/P49*1</f>
        <v>0.8</v>
      </c>
    </row>
    <row r="50" spans="1:17" ht="24" x14ac:dyDescent="0.25">
      <c r="A50" s="63">
        <v>4</v>
      </c>
      <c r="B50" s="14">
        <v>10035</v>
      </c>
      <c r="C50" s="18" t="s">
        <v>198</v>
      </c>
      <c r="D50" s="64">
        <v>0</v>
      </c>
      <c r="E50" s="64">
        <v>0</v>
      </c>
      <c r="F50" s="64">
        <v>3</v>
      </c>
      <c r="G50" s="64">
        <f t="shared" si="18"/>
        <v>3</v>
      </c>
      <c r="H50" s="64">
        <v>16</v>
      </c>
      <c r="I50" s="64">
        <f t="shared" si="19"/>
        <v>48</v>
      </c>
      <c r="J50" s="64">
        <f t="shared" si="20"/>
        <v>3</v>
      </c>
      <c r="K50" s="64" t="s">
        <v>167</v>
      </c>
      <c r="L50" s="64">
        <v>32</v>
      </c>
      <c r="M50" s="65">
        <f t="shared" si="3"/>
        <v>96</v>
      </c>
      <c r="N50" s="66"/>
      <c r="O50" s="67" t="s">
        <v>91</v>
      </c>
      <c r="P50" s="64">
        <v>120</v>
      </c>
      <c r="Q50" s="79">
        <f>+M50/P50*1</f>
        <v>0.8</v>
      </c>
    </row>
    <row r="51" spans="1:17" ht="24" x14ac:dyDescent="0.25">
      <c r="A51" s="63">
        <v>5</v>
      </c>
      <c r="B51" s="14">
        <v>10164</v>
      </c>
      <c r="C51" s="18" t="s">
        <v>199</v>
      </c>
      <c r="D51" s="64">
        <v>0</v>
      </c>
      <c r="E51" s="64">
        <v>0</v>
      </c>
      <c r="F51" s="64">
        <v>4</v>
      </c>
      <c r="G51" s="64">
        <f t="shared" si="18"/>
        <v>4</v>
      </c>
      <c r="H51" s="64">
        <v>16</v>
      </c>
      <c r="I51" s="64">
        <f t="shared" si="19"/>
        <v>64</v>
      </c>
      <c r="J51" s="64">
        <f t="shared" si="20"/>
        <v>4</v>
      </c>
      <c r="K51" s="64" t="s">
        <v>167</v>
      </c>
      <c r="L51" s="64">
        <v>32</v>
      </c>
      <c r="M51" s="65">
        <f t="shared" si="3"/>
        <v>128</v>
      </c>
      <c r="N51" s="66"/>
      <c r="O51" s="67" t="s">
        <v>107</v>
      </c>
      <c r="P51" s="64">
        <v>120</v>
      </c>
      <c r="Q51" s="79">
        <f>+M51/P51*1</f>
        <v>1.0666666666666667</v>
      </c>
    </row>
    <row r="52" spans="1:17" ht="24" x14ac:dyDescent="0.25">
      <c r="A52" s="63">
        <v>6</v>
      </c>
      <c r="B52" s="14">
        <v>10161</v>
      </c>
      <c r="C52" s="18" t="s">
        <v>200</v>
      </c>
      <c r="D52" s="64">
        <v>0</v>
      </c>
      <c r="E52" s="64">
        <v>0</v>
      </c>
      <c r="F52" s="64">
        <v>4</v>
      </c>
      <c r="G52" s="64">
        <f t="shared" si="18"/>
        <v>4</v>
      </c>
      <c r="H52" s="64">
        <v>16</v>
      </c>
      <c r="I52" s="64">
        <f t="shared" si="19"/>
        <v>64</v>
      </c>
      <c r="J52" s="64">
        <f t="shared" si="20"/>
        <v>4</v>
      </c>
      <c r="K52" s="64" t="s">
        <v>167</v>
      </c>
      <c r="L52" s="64">
        <v>32</v>
      </c>
      <c r="M52" s="65">
        <f t="shared" si="3"/>
        <v>128</v>
      </c>
      <c r="N52" s="66">
        <v>3</v>
      </c>
      <c r="O52" s="67" t="s">
        <v>63</v>
      </c>
      <c r="P52" s="64">
        <v>120</v>
      </c>
      <c r="Q52" s="79">
        <f>+M52/P52*1</f>
        <v>1.0666666666666667</v>
      </c>
    </row>
    <row r="53" spans="1:17" x14ac:dyDescent="0.25">
      <c r="A53" s="63">
        <v>7</v>
      </c>
      <c r="B53" s="14">
        <v>7343</v>
      </c>
      <c r="C53" s="18" t="s">
        <v>201</v>
      </c>
      <c r="D53" s="64">
        <v>0</v>
      </c>
      <c r="E53" s="64">
        <v>0</v>
      </c>
      <c r="F53" s="64">
        <v>6</v>
      </c>
      <c r="G53" s="64">
        <f t="shared" si="18"/>
        <v>6</v>
      </c>
      <c r="H53" s="64">
        <v>16</v>
      </c>
      <c r="I53" s="64">
        <f t="shared" si="19"/>
        <v>96</v>
      </c>
      <c r="J53" s="64">
        <f t="shared" si="20"/>
        <v>6</v>
      </c>
      <c r="K53" s="64" t="s">
        <v>190</v>
      </c>
      <c r="L53" s="64">
        <v>32</v>
      </c>
      <c r="M53" s="65">
        <f t="shared" si="3"/>
        <v>192</v>
      </c>
      <c r="N53" s="66"/>
      <c r="O53" s="78"/>
      <c r="P53" s="64"/>
      <c r="Q53" s="79"/>
    </row>
    <row r="54" spans="1:17" x14ac:dyDescent="0.25">
      <c r="A54" s="84" t="s">
        <v>202</v>
      </c>
      <c r="B54" s="85"/>
      <c r="C54" s="77"/>
      <c r="D54" s="64"/>
      <c r="E54" s="64"/>
      <c r="F54" s="64"/>
      <c r="G54" s="64"/>
      <c r="H54" s="64"/>
      <c r="I54" s="64"/>
      <c r="J54" s="64"/>
      <c r="K54" s="64"/>
      <c r="L54" s="64">
        <v>32</v>
      </c>
      <c r="M54" s="65">
        <f t="shared" si="3"/>
        <v>0</v>
      </c>
      <c r="N54" s="66"/>
      <c r="O54" s="78"/>
      <c r="P54" s="64"/>
      <c r="Q54" s="79"/>
    </row>
    <row r="55" spans="1:17" ht="36" x14ac:dyDescent="0.25">
      <c r="A55" s="63">
        <v>1</v>
      </c>
      <c r="B55" s="14">
        <v>10170</v>
      </c>
      <c r="C55" s="18" t="s">
        <v>118</v>
      </c>
      <c r="D55" s="64">
        <v>0</v>
      </c>
      <c r="E55" s="64">
        <v>0</v>
      </c>
      <c r="F55" s="64">
        <v>4</v>
      </c>
      <c r="G55" s="64">
        <f t="shared" ref="G55:G62" si="21">+D55+E55+F55</f>
        <v>4</v>
      </c>
      <c r="H55" s="64">
        <v>16</v>
      </c>
      <c r="I55" s="64">
        <f t="shared" ref="I55:I62" si="22">+G55*H55</f>
        <v>64</v>
      </c>
      <c r="J55" s="64">
        <f t="shared" ref="J55:J62" si="23">+G55</f>
        <v>4</v>
      </c>
      <c r="K55" s="64" t="s">
        <v>167</v>
      </c>
      <c r="L55" s="64">
        <v>32</v>
      </c>
      <c r="M55" s="65">
        <f t="shared" si="3"/>
        <v>128</v>
      </c>
      <c r="N55" s="66"/>
      <c r="O55" s="67" t="s">
        <v>119</v>
      </c>
      <c r="P55" s="64">
        <v>120</v>
      </c>
      <c r="Q55" s="79">
        <f>+M55/P55*1</f>
        <v>1.0666666666666667</v>
      </c>
    </row>
    <row r="56" spans="1:17" ht="36" x14ac:dyDescent="0.25">
      <c r="A56" s="63">
        <v>2</v>
      </c>
      <c r="B56" s="14">
        <v>10171</v>
      </c>
      <c r="C56" s="18" t="s">
        <v>86</v>
      </c>
      <c r="D56" s="64">
        <v>0</v>
      </c>
      <c r="E56" s="64">
        <v>0</v>
      </c>
      <c r="F56" s="64">
        <v>4</v>
      </c>
      <c r="G56" s="64">
        <f t="shared" si="21"/>
        <v>4</v>
      </c>
      <c r="H56" s="64">
        <v>16</v>
      </c>
      <c r="I56" s="64">
        <f t="shared" si="22"/>
        <v>64</v>
      </c>
      <c r="J56" s="64">
        <f t="shared" si="23"/>
        <v>4</v>
      </c>
      <c r="K56" s="64" t="s">
        <v>167</v>
      </c>
      <c r="L56" s="64">
        <v>32</v>
      </c>
      <c r="M56" s="65">
        <f t="shared" si="3"/>
        <v>128</v>
      </c>
      <c r="N56" s="66">
        <v>5</v>
      </c>
      <c r="O56" s="67" t="s">
        <v>87</v>
      </c>
      <c r="P56" s="64">
        <v>160</v>
      </c>
      <c r="Q56" s="79">
        <f>+M56/P56*1</f>
        <v>0.8</v>
      </c>
    </row>
    <row r="57" spans="1:17" x14ac:dyDescent="0.25">
      <c r="A57" s="63">
        <v>3</v>
      </c>
      <c r="B57" s="14">
        <v>10173</v>
      </c>
      <c r="C57" s="18" t="s">
        <v>203</v>
      </c>
      <c r="D57" s="64">
        <v>0</v>
      </c>
      <c r="E57" s="64">
        <v>0</v>
      </c>
      <c r="F57" s="64">
        <v>4</v>
      </c>
      <c r="G57" s="64">
        <f t="shared" si="21"/>
        <v>4</v>
      </c>
      <c r="H57" s="64">
        <v>16</v>
      </c>
      <c r="I57" s="64">
        <f t="shared" si="22"/>
        <v>64</v>
      </c>
      <c r="J57" s="64">
        <f t="shared" si="23"/>
        <v>4</v>
      </c>
      <c r="K57" s="64" t="s">
        <v>167</v>
      </c>
      <c r="L57" s="64">
        <v>32</v>
      </c>
      <c r="M57" s="65">
        <f t="shared" si="3"/>
        <v>128</v>
      </c>
      <c r="N57" s="96">
        <v>6</v>
      </c>
      <c r="O57" s="95" t="s">
        <v>109</v>
      </c>
      <c r="P57" s="64">
        <v>160</v>
      </c>
      <c r="Q57" s="79">
        <f>(M57+M58)/P57*1</f>
        <v>1.6</v>
      </c>
    </row>
    <row r="58" spans="1:17" x14ac:dyDescent="0.25">
      <c r="A58" s="72">
        <v>2</v>
      </c>
      <c r="B58" s="73">
        <v>10174</v>
      </c>
      <c r="C58" s="74" t="s">
        <v>204</v>
      </c>
      <c r="D58" s="75">
        <v>0</v>
      </c>
      <c r="E58" s="75">
        <v>0</v>
      </c>
      <c r="F58" s="75">
        <v>4</v>
      </c>
      <c r="G58" s="75">
        <f t="shared" si="21"/>
        <v>4</v>
      </c>
      <c r="H58" s="75">
        <v>16</v>
      </c>
      <c r="I58" s="75">
        <f t="shared" si="22"/>
        <v>64</v>
      </c>
      <c r="J58" s="75">
        <f t="shared" si="23"/>
        <v>4</v>
      </c>
      <c r="K58" s="75" t="s">
        <v>167</v>
      </c>
      <c r="L58" s="64">
        <v>32</v>
      </c>
      <c r="M58" s="65">
        <f t="shared" si="3"/>
        <v>128</v>
      </c>
      <c r="N58" s="97"/>
      <c r="O58" s="95"/>
      <c r="P58" s="64"/>
      <c r="Q58" s="79"/>
    </row>
    <row r="59" spans="1:17" ht="36" x14ac:dyDescent="0.25">
      <c r="A59" s="63">
        <v>4</v>
      </c>
      <c r="B59" s="14">
        <v>10175</v>
      </c>
      <c r="C59" s="18" t="s">
        <v>205</v>
      </c>
      <c r="D59" s="64">
        <v>0</v>
      </c>
      <c r="E59" s="64">
        <v>0</v>
      </c>
      <c r="F59" s="64">
        <v>4</v>
      </c>
      <c r="G59" s="64">
        <f t="shared" si="21"/>
        <v>4</v>
      </c>
      <c r="H59" s="64">
        <v>16</v>
      </c>
      <c r="I59" s="64">
        <f t="shared" si="22"/>
        <v>64</v>
      </c>
      <c r="J59" s="64">
        <f t="shared" si="23"/>
        <v>4</v>
      </c>
      <c r="K59" s="64" t="s">
        <v>167</v>
      </c>
      <c r="L59" s="64">
        <v>32</v>
      </c>
      <c r="M59" s="65">
        <f t="shared" si="3"/>
        <v>128</v>
      </c>
      <c r="N59" s="66"/>
      <c r="O59" s="67" t="s">
        <v>137</v>
      </c>
      <c r="P59" s="64">
        <v>120</v>
      </c>
      <c r="Q59" s="79">
        <f>+M59/P59*1</f>
        <v>1.0666666666666667</v>
      </c>
    </row>
    <row r="60" spans="1:17" ht="24" x14ac:dyDescent="0.25">
      <c r="A60" s="63">
        <v>5</v>
      </c>
      <c r="B60" s="14">
        <v>10176</v>
      </c>
      <c r="C60" s="18" t="s">
        <v>128</v>
      </c>
      <c r="D60" s="64">
        <v>0</v>
      </c>
      <c r="E60" s="64">
        <v>0</v>
      </c>
      <c r="F60" s="64">
        <v>4</v>
      </c>
      <c r="G60" s="64">
        <f t="shared" si="21"/>
        <v>4</v>
      </c>
      <c r="H60" s="64">
        <v>16</v>
      </c>
      <c r="I60" s="64">
        <f t="shared" si="22"/>
        <v>64</v>
      </c>
      <c r="J60" s="64">
        <f t="shared" si="23"/>
        <v>4</v>
      </c>
      <c r="K60" s="64" t="s">
        <v>169</v>
      </c>
      <c r="L60" s="64">
        <v>32</v>
      </c>
      <c r="M60" s="65">
        <f t="shared" si="3"/>
        <v>128</v>
      </c>
      <c r="N60" s="66"/>
      <c r="O60" s="67" t="s">
        <v>129</v>
      </c>
      <c r="P60" s="64">
        <v>120</v>
      </c>
      <c r="Q60" s="79">
        <f>+M60/P60*1</f>
        <v>1.0666666666666667</v>
      </c>
    </row>
    <row r="61" spans="1:17" ht="24" x14ac:dyDescent="0.25">
      <c r="A61" s="63">
        <v>6</v>
      </c>
      <c r="B61" s="14">
        <v>10177</v>
      </c>
      <c r="C61" s="18" t="s">
        <v>206</v>
      </c>
      <c r="D61" s="64">
        <v>0</v>
      </c>
      <c r="E61" s="64">
        <v>0</v>
      </c>
      <c r="F61" s="64">
        <v>4</v>
      </c>
      <c r="G61" s="64">
        <f t="shared" si="21"/>
        <v>4</v>
      </c>
      <c r="H61" s="64">
        <v>16</v>
      </c>
      <c r="I61" s="64">
        <f t="shared" si="22"/>
        <v>64</v>
      </c>
      <c r="J61" s="64">
        <f t="shared" si="23"/>
        <v>4</v>
      </c>
      <c r="K61" s="64" t="s">
        <v>169</v>
      </c>
      <c r="L61" s="64">
        <v>32</v>
      </c>
      <c r="M61" s="65">
        <f t="shared" si="3"/>
        <v>128</v>
      </c>
      <c r="N61" s="66"/>
      <c r="O61" s="71" t="s">
        <v>170</v>
      </c>
      <c r="P61" s="64"/>
      <c r="Q61" s="79"/>
    </row>
    <row r="62" spans="1:17" x14ac:dyDescent="0.25">
      <c r="A62" s="63">
        <v>7</v>
      </c>
      <c r="B62" s="14">
        <v>10181</v>
      </c>
      <c r="C62" s="18" t="s">
        <v>207</v>
      </c>
      <c r="D62" s="64">
        <v>0</v>
      </c>
      <c r="E62" s="64">
        <v>0</v>
      </c>
      <c r="F62" s="64">
        <v>3</v>
      </c>
      <c r="G62" s="64">
        <f t="shared" si="21"/>
        <v>3</v>
      </c>
      <c r="H62" s="64">
        <v>16</v>
      </c>
      <c r="I62" s="64">
        <f t="shared" si="22"/>
        <v>48</v>
      </c>
      <c r="J62" s="64">
        <f t="shared" si="23"/>
        <v>3</v>
      </c>
      <c r="K62" s="64" t="s">
        <v>167</v>
      </c>
      <c r="L62" s="64">
        <v>32</v>
      </c>
      <c r="M62" s="65">
        <f t="shared" si="3"/>
        <v>96</v>
      </c>
      <c r="N62" s="66"/>
      <c r="O62" s="71" t="s">
        <v>170</v>
      </c>
      <c r="P62" s="64"/>
      <c r="Q62" s="79"/>
    </row>
    <row r="63" spans="1:17" x14ac:dyDescent="0.25">
      <c r="A63" s="84" t="s">
        <v>208</v>
      </c>
      <c r="B63" s="85"/>
      <c r="C63" s="77"/>
      <c r="D63" s="64"/>
      <c r="E63" s="64"/>
      <c r="F63" s="64"/>
      <c r="G63" s="64"/>
      <c r="H63" s="64"/>
      <c r="I63" s="64"/>
      <c r="J63" s="64"/>
      <c r="K63" s="64"/>
      <c r="L63" s="64">
        <v>32</v>
      </c>
      <c r="M63" s="65">
        <f t="shared" si="3"/>
        <v>0</v>
      </c>
      <c r="N63" s="66"/>
      <c r="O63" s="78"/>
      <c r="P63" s="64"/>
      <c r="Q63" s="79"/>
    </row>
    <row r="64" spans="1:17" ht="36" x14ac:dyDescent="0.25">
      <c r="A64" s="63">
        <v>1</v>
      </c>
      <c r="B64" s="14">
        <v>10172</v>
      </c>
      <c r="C64" s="18" t="s">
        <v>104</v>
      </c>
      <c r="D64" s="64">
        <v>0</v>
      </c>
      <c r="E64" s="64">
        <v>0</v>
      </c>
      <c r="F64" s="64">
        <v>4</v>
      </c>
      <c r="G64" s="64">
        <f t="shared" ref="G64:G65" si="24">+D64+E64+F64</f>
        <v>4</v>
      </c>
      <c r="H64" s="64">
        <v>16</v>
      </c>
      <c r="I64" s="64">
        <f t="shared" ref="I64:I65" si="25">+G64*H64</f>
        <v>64</v>
      </c>
      <c r="J64" s="64">
        <f t="shared" ref="J64:J65" si="26">+G64</f>
        <v>4</v>
      </c>
      <c r="K64" s="64" t="s">
        <v>167</v>
      </c>
      <c r="L64" s="64">
        <v>32</v>
      </c>
      <c r="M64" s="65">
        <f t="shared" si="3"/>
        <v>128</v>
      </c>
      <c r="N64" s="66">
        <v>6</v>
      </c>
      <c r="O64" s="67" t="s">
        <v>105</v>
      </c>
      <c r="P64" s="64">
        <v>120</v>
      </c>
      <c r="Q64" s="79">
        <f>+M64/P64*1</f>
        <v>1.0666666666666667</v>
      </c>
    </row>
    <row r="65" spans="1:17" x14ac:dyDescent="0.25">
      <c r="A65" s="63">
        <v>3</v>
      </c>
      <c r="B65" s="14">
        <v>7346</v>
      </c>
      <c r="C65" s="18" t="s">
        <v>209</v>
      </c>
      <c r="D65" s="64">
        <v>0</v>
      </c>
      <c r="E65" s="64">
        <v>0</v>
      </c>
      <c r="F65" s="64">
        <v>2</v>
      </c>
      <c r="G65" s="64">
        <f t="shared" si="24"/>
        <v>2</v>
      </c>
      <c r="H65" s="64">
        <v>16</v>
      </c>
      <c r="I65" s="64">
        <f t="shared" si="25"/>
        <v>32</v>
      </c>
      <c r="J65" s="64">
        <f t="shared" si="26"/>
        <v>2</v>
      </c>
      <c r="K65" s="64" t="s">
        <v>190</v>
      </c>
      <c r="L65" s="64">
        <v>32</v>
      </c>
      <c r="M65" s="65">
        <f t="shared" si="3"/>
        <v>64</v>
      </c>
      <c r="N65" s="66"/>
      <c r="O65" s="78"/>
      <c r="P65" s="64"/>
      <c r="Q65" s="79"/>
    </row>
    <row r="66" spans="1:17" ht="24" x14ac:dyDescent="0.25">
      <c r="A66" s="63">
        <v>4</v>
      </c>
      <c r="B66" s="14">
        <v>10549</v>
      </c>
      <c r="C66" s="18" t="s">
        <v>122</v>
      </c>
      <c r="D66" s="64">
        <v>0</v>
      </c>
      <c r="E66" s="64">
        <v>0</v>
      </c>
      <c r="F66" s="64">
        <v>2</v>
      </c>
      <c r="G66" s="64">
        <f>+D66+E66+F66</f>
        <v>2</v>
      </c>
      <c r="H66" s="64">
        <v>16</v>
      </c>
      <c r="I66" s="64">
        <f>+G66*H66</f>
        <v>32</v>
      </c>
      <c r="J66" s="64">
        <f>+G66</f>
        <v>2</v>
      </c>
      <c r="K66" s="64" t="s">
        <v>169</v>
      </c>
      <c r="L66" s="64">
        <v>32</v>
      </c>
      <c r="M66" s="65">
        <f t="shared" si="3"/>
        <v>64</v>
      </c>
      <c r="N66" s="66"/>
      <c r="O66" s="81" t="s">
        <v>170</v>
      </c>
      <c r="P66" s="64">
        <v>120</v>
      </c>
      <c r="Q66" s="79">
        <f>+M66/P66*1</f>
        <v>0.53333333333333333</v>
      </c>
    </row>
    <row r="67" spans="1:17" x14ac:dyDescent="0.25">
      <c r="A67" s="63">
        <v>5</v>
      </c>
      <c r="B67" s="14">
        <v>7403</v>
      </c>
      <c r="C67" s="18" t="s">
        <v>210</v>
      </c>
      <c r="D67" s="64">
        <v>0</v>
      </c>
      <c r="E67" s="64">
        <v>0</v>
      </c>
      <c r="F67" s="64">
        <v>2</v>
      </c>
      <c r="G67" s="64">
        <f>+D67+E67+F67</f>
        <v>2</v>
      </c>
      <c r="H67" s="64">
        <v>16</v>
      </c>
      <c r="I67" s="64">
        <f>+G67*H67</f>
        <v>32</v>
      </c>
      <c r="J67" s="64">
        <f>+G67</f>
        <v>2</v>
      </c>
      <c r="K67" s="64" t="s">
        <v>211</v>
      </c>
      <c r="L67" s="64">
        <v>32</v>
      </c>
      <c r="M67" s="65">
        <f t="shared" si="3"/>
        <v>64</v>
      </c>
      <c r="N67" s="66"/>
      <c r="O67" s="81" t="s">
        <v>170</v>
      </c>
      <c r="P67" s="64"/>
      <c r="Q67" s="79"/>
    </row>
    <row r="68" spans="1:17" ht="24" x14ac:dyDescent="0.25">
      <c r="A68" s="63">
        <v>6</v>
      </c>
      <c r="B68" s="14">
        <v>10179</v>
      </c>
      <c r="C68" s="18" t="s">
        <v>96</v>
      </c>
      <c r="D68" s="64">
        <v>0</v>
      </c>
      <c r="E68" s="64">
        <v>0</v>
      </c>
      <c r="F68" s="64">
        <v>4</v>
      </c>
      <c r="G68" s="64">
        <f>+D68+E68+F68</f>
        <v>4</v>
      </c>
      <c r="H68" s="64">
        <v>16</v>
      </c>
      <c r="I68" s="64">
        <f>+G68*H68</f>
        <v>64</v>
      </c>
      <c r="J68" s="64">
        <f>+G68</f>
        <v>4</v>
      </c>
      <c r="K68" s="64" t="s">
        <v>212</v>
      </c>
      <c r="L68" s="64">
        <v>32</v>
      </c>
      <c r="M68" s="65">
        <f t="shared" si="3"/>
        <v>128</v>
      </c>
      <c r="N68" s="66">
        <v>5</v>
      </c>
      <c r="O68" s="67" t="s">
        <v>97</v>
      </c>
      <c r="P68" s="64">
        <v>120</v>
      </c>
      <c r="Q68" s="79">
        <f>+M68/P68*1</f>
        <v>1.0666666666666667</v>
      </c>
    </row>
    <row r="69" spans="1:17" ht="24" x14ac:dyDescent="0.25">
      <c r="A69" s="63">
        <v>7</v>
      </c>
      <c r="B69" s="14">
        <v>10180</v>
      </c>
      <c r="C69" s="18" t="s">
        <v>139</v>
      </c>
      <c r="D69" s="64">
        <v>0</v>
      </c>
      <c r="E69" s="64">
        <v>0</v>
      </c>
      <c r="F69" s="64">
        <v>3</v>
      </c>
      <c r="G69" s="64">
        <f>+D69+E69+F69</f>
        <v>3</v>
      </c>
      <c r="H69" s="64">
        <v>16</v>
      </c>
      <c r="I69" s="64">
        <f>+G69*H69</f>
        <v>48</v>
      </c>
      <c r="J69" s="64">
        <f>+G69</f>
        <v>3</v>
      </c>
      <c r="K69" s="64" t="s">
        <v>212</v>
      </c>
      <c r="L69" s="64">
        <v>32</v>
      </c>
      <c r="M69" s="65">
        <f t="shared" si="3"/>
        <v>96</v>
      </c>
      <c r="N69" s="66"/>
      <c r="O69" s="67" t="s">
        <v>140</v>
      </c>
      <c r="P69" s="64">
        <v>120</v>
      </c>
      <c r="Q69" s="79">
        <f>+M69/P69*1</f>
        <v>0.8</v>
      </c>
    </row>
    <row r="70" spans="1:17" x14ac:dyDescent="0.25">
      <c r="A70" s="84" t="s">
        <v>213</v>
      </c>
      <c r="B70" s="85"/>
      <c r="C70" s="77"/>
      <c r="D70" s="64"/>
      <c r="E70" s="64"/>
      <c r="F70" s="64"/>
      <c r="G70" s="64"/>
      <c r="H70" s="64"/>
      <c r="I70" s="64"/>
      <c r="J70" s="64"/>
      <c r="K70" s="64"/>
      <c r="L70" s="64">
        <v>32</v>
      </c>
      <c r="M70" s="65">
        <f t="shared" si="3"/>
        <v>0</v>
      </c>
      <c r="N70" s="66"/>
      <c r="O70" s="78"/>
      <c r="P70" s="64"/>
      <c r="Q70" s="79"/>
    </row>
    <row r="71" spans="1:17" x14ac:dyDescent="0.25">
      <c r="A71" s="63">
        <v>1</v>
      </c>
      <c r="B71" s="14">
        <v>10185</v>
      </c>
      <c r="C71" s="18" t="s">
        <v>214</v>
      </c>
      <c r="D71" s="64">
        <v>0</v>
      </c>
      <c r="E71" s="64">
        <v>0</v>
      </c>
      <c r="F71" s="64">
        <v>3</v>
      </c>
      <c r="G71" s="64">
        <f t="shared" ref="G71:G77" si="27">+D71+E71+F71</f>
        <v>3</v>
      </c>
      <c r="H71" s="64">
        <v>16</v>
      </c>
      <c r="I71" s="64">
        <f t="shared" ref="I71:I77" si="28">+G71*H71</f>
        <v>48</v>
      </c>
      <c r="J71" s="64">
        <f t="shared" ref="J71:J77" si="29">+G71</f>
        <v>3</v>
      </c>
      <c r="K71" s="64" t="s">
        <v>167</v>
      </c>
      <c r="L71" s="64">
        <v>32</v>
      </c>
      <c r="M71" s="65">
        <f t="shared" si="3"/>
        <v>96</v>
      </c>
      <c r="N71" s="66"/>
      <c r="O71" s="81" t="s">
        <v>170</v>
      </c>
      <c r="P71" s="64">
        <v>160</v>
      </c>
      <c r="Q71" s="79">
        <f>+M71/P71*1</f>
        <v>0.6</v>
      </c>
    </row>
    <row r="72" spans="1:17" ht="24" x14ac:dyDescent="0.25">
      <c r="A72" s="63">
        <v>2</v>
      </c>
      <c r="B72" s="14">
        <v>10055</v>
      </c>
      <c r="C72" s="18" t="s">
        <v>42</v>
      </c>
      <c r="D72" s="64">
        <v>0</v>
      </c>
      <c r="E72" s="64">
        <v>0</v>
      </c>
      <c r="F72" s="64">
        <v>3</v>
      </c>
      <c r="G72" s="64">
        <f t="shared" si="27"/>
        <v>3</v>
      </c>
      <c r="H72" s="64">
        <v>16</v>
      </c>
      <c r="I72" s="64">
        <f t="shared" si="28"/>
        <v>48</v>
      </c>
      <c r="J72" s="64">
        <f t="shared" si="29"/>
        <v>3</v>
      </c>
      <c r="K72" s="64" t="s">
        <v>169</v>
      </c>
      <c r="L72" s="64">
        <v>32</v>
      </c>
      <c r="M72" s="65">
        <f t="shared" si="3"/>
        <v>96</v>
      </c>
      <c r="N72" s="66"/>
      <c r="O72" s="67" t="s">
        <v>43</v>
      </c>
      <c r="P72" s="64">
        <v>120</v>
      </c>
      <c r="Q72" s="79">
        <f>+M72/P72*1</f>
        <v>0.8</v>
      </c>
    </row>
    <row r="73" spans="1:17" x14ac:dyDescent="0.25">
      <c r="A73" s="63">
        <v>3</v>
      </c>
      <c r="B73" s="14">
        <v>7348</v>
      </c>
      <c r="C73" s="18" t="s">
        <v>215</v>
      </c>
      <c r="D73" s="64">
        <v>0</v>
      </c>
      <c r="E73" s="64">
        <v>0</v>
      </c>
      <c r="F73" s="64">
        <v>2</v>
      </c>
      <c r="G73" s="64">
        <f t="shared" si="27"/>
        <v>2</v>
      </c>
      <c r="H73" s="64">
        <v>16</v>
      </c>
      <c r="I73" s="64">
        <f t="shared" si="28"/>
        <v>32</v>
      </c>
      <c r="J73" s="64">
        <f t="shared" si="29"/>
        <v>2</v>
      </c>
      <c r="K73" s="64" t="s">
        <v>190</v>
      </c>
      <c r="L73" s="64">
        <v>32</v>
      </c>
      <c r="M73" s="65">
        <f t="shared" ref="M73:M77" si="30">+J73*L73</f>
        <v>64</v>
      </c>
      <c r="N73" s="66"/>
      <c r="O73" s="78"/>
      <c r="P73" s="64"/>
      <c r="Q73" s="79"/>
    </row>
    <row r="74" spans="1:17" x14ac:dyDescent="0.25">
      <c r="A74" s="63">
        <v>4</v>
      </c>
      <c r="B74" s="14">
        <v>7404</v>
      </c>
      <c r="C74" s="18" t="s">
        <v>216</v>
      </c>
      <c r="D74" s="64">
        <v>0</v>
      </c>
      <c r="E74" s="64">
        <v>0</v>
      </c>
      <c r="F74" s="64">
        <v>2</v>
      </c>
      <c r="G74" s="64">
        <f t="shared" si="27"/>
        <v>2</v>
      </c>
      <c r="H74" s="64">
        <v>16</v>
      </c>
      <c r="I74" s="64">
        <f t="shared" si="28"/>
        <v>32</v>
      </c>
      <c r="J74" s="64">
        <f t="shared" si="29"/>
        <v>2</v>
      </c>
      <c r="K74" s="64" t="s">
        <v>211</v>
      </c>
      <c r="L74" s="64">
        <v>32</v>
      </c>
      <c r="M74" s="65">
        <f t="shared" si="30"/>
        <v>64</v>
      </c>
      <c r="N74" s="66"/>
      <c r="O74" s="71" t="s">
        <v>170</v>
      </c>
      <c r="P74" s="64"/>
      <c r="Q74" s="79"/>
    </row>
    <row r="75" spans="1:17" x14ac:dyDescent="0.25">
      <c r="A75" s="63">
        <v>5</v>
      </c>
      <c r="B75" s="14">
        <v>7405</v>
      </c>
      <c r="C75" s="18" t="s">
        <v>217</v>
      </c>
      <c r="D75" s="64">
        <v>0</v>
      </c>
      <c r="E75" s="64">
        <v>0</v>
      </c>
      <c r="F75" s="64">
        <v>2</v>
      </c>
      <c r="G75" s="64">
        <f t="shared" si="27"/>
        <v>2</v>
      </c>
      <c r="H75" s="64">
        <v>16</v>
      </c>
      <c r="I75" s="64">
        <f t="shared" si="28"/>
        <v>32</v>
      </c>
      <c r="J75" s="64">
        <f t="shared" si="29"/>
        <v>2</v>
      </c>
      <c r="K75" s="64" t="s">
        <v>211</v>
      </c>
      <c r="L75" s="64">
        <v>32</v>
      </c>
      <c r="M75" s="65">
        <f t="shared" si="30"/>
        <v>64</v>
      </c>
      <c r="N75" s="66"/>
      <c r="O75" s="71" t="s">
        <v>170</v>
      </c>
      <c r="P75" s="64"/>
      <c r="Q75" s="79"/>
    </row>
    <row r="76" spans="1:17" ht="24" x14ac:dyDescent="0.25">
      <c r="A76" s="63">
        <v>6</v>
      </c>
      <c r="B76" s="14">
        <v>10181</v>
      </c>
      <c r="C76" s="18" t="s">
        <v>141</v>
      </c>
      <c r="D76" s="64">
        <v>0</v>
      </c>
      <c r="E76" s="64">
        <v>0</v>
      </c>
      <c r="F76" s="64">
        <v>4</v>
      </c>
      <c r="G76" s="64">
        <f t="shared" si="27"/>
        <v>4</v>
      </c>
      <c r="H76" s="64">
        <v>16</v>
      </c>
      <c r="I76" s="64">
        <f t="shared" si="28"/>
        <v>64</v>
      </c>
      <c r="J76" s="64">
        <f t="shared" si="29"/>
        <v>4</v>
      </c>
      <c r="K76" s="64" t="s">
        <v>212</v>
      </c>
      <c r="L76" s="64">
        <v>32</v>
      </c>
      <c r="M76" s="65">
        <f t="shared" si="30"/>
        <v>128</v>
      </c>
      <c r="N76" s="66"/>
      <c r="O76" s="71" t="s">
        <v>170</v>
      </c>
      <c r="P76" s="64"/>
      <c r="Q76" s="79"/>
    </row>
    <row r="77" spans="1:17" ht="24.75" thickBot="1" x14ac:dyDescent="0.3">
      <c r="A77" s="63">
        <v>7</v>
      </c>
      <c r="B77" s="14">
        <v>10183</v>
      </c>
      <c r="C77" s="18" t="s">
        <v>126</v>
      </c>
      <c r="D77" s="64">
        <v>0</v>
      </c>
      <c r="E77" s="64">
        <v>0</v>
      </c>
      <c r="F77" s="64">
        <v>4</v>
      </c>
      <c r="G77" s="64">
        <f t="shared" si="27"/>
        <v>4</v>
      </c>
      <c r="H77" s="64">
        <v>16</v>
      </c>
      <c r="I77" s="64">
        <f t="shared" si="28"/>
        <v>64</v>
      </c>
      <c r="J77" s="64">
        <f t="shared" si="29"/>
        <v>4</v>
      </c>
      <c r="K77" s="64" t="s">
        <v>212</v>
      </c>
      <c r="L77" s="64">
        <v>32</v>
      </c>
      <c r="M77" s="65">
        <f t="shared" si="30"/>
        <v>128</v>
      </c>
      <c r="N77" s="66"/>
      <c r="O77" s="67" t="s">
        <v>127</v>
      </c>
      <c r="P77" s="64">
        <v>160</v>
      </c>
      <c r="Q77" s="79">
        <f>+M77/P77*1</f>
        <v>0.8</v>
      </c>
    </row>
    <row r="78" spans="1:17" ht="12.75" thickBot="1" x14ac:dyDescent="0.3">
      <c r="A78" s="86" t="s">
        <v>218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8"/>
    </row>
    <row r="79" spans="1:17" x14ac:dyDescent="0.25">
      <c r="A79" s="89" t="s">
        <v>145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</row>
    <row r="80" spans="1:17" ht="12.75" thickBot="1" x14ac:dyDescent="0.3">
      <c r="A80" s="92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</row>
    <row r="81" spans="1:17" ht="13.5" thickBot="1" x14ac:dyDescent="0.3">
      <c r="A81" s="92" t="s">
        <v>146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</row>
  </sheetData>
  <mergeCells count="32">
    <mergeCell ref="A5:M5"/>
    <mergeCell ref="O5:Q5"/>
    <mergeCell ref="A1:Q1"/>
    <mergeCell ref="A2:Q2"/>
    <mergeCell ref="A3:Q3"/>
    <mergeCell ref="A4:M4"/>
    <mergeCell ref="O4:Q4"/>
    <mergeCell ref="A30:B30"/>
    <mergeCell ref="A7:B7"/>
    <mergeCell ref="O10:O11"/>
    <mergeCell ref="P10:P11"/>
    <mergeCell ref="Q10:Q11"/>
    <mergeCell ref="A15:B15"/>
    <mergeCell ref="O19:O20"/>
    <mergeCell ref="P19:P20"/>
    <mergeCell ref="Q19:Q20"/>
    <mergeCell ref="R19:R21"/>
    <mergeCell ref="S19:S21"/>
    <mergeCell ref="T19:T21"/>
    <mergeCell ref="U19:U21"/>
    <mergeCell ref="A23:B23"/>
    <mergeCell ref="A38:B38"/>
    <mergeCell ref="O39:O40"/>
    <mergeCell ref="A47:B47"/>
    <mergeCell ref="A54:B54"/>
    <mergeCell ref="N57:N58"/>
    <mergeCell ref="O57:O58"/>
    <mergeCell ref="A63:B63"/>
    <mergeCell ref="A70:B70"/>
    <mergeCell ref="A78:Q78"/>
    <mergeCell ref="A79:Q80"/>
    <mergeCell ref="A81:Q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workbookViewId="0">
      <selection activeCell="T27" sqref="T27:T28"/>
    </sheetView>
  </sheetViews>
  <sheetFormatPr baseColWidth="10" defaultRowHeight="12.75" x14ac:dyDescent="0.2"/>
  <cols>
    <col min="1" max="1" width="19.5703125" style="1" bestFit="1" customWidth="1"/>
    <col min="2" max="2" width="9.28515625" style="1" bestFit="1" customWidth="1"/>
    <col min="3" max="3" width="39.7109375" style="1" bestFit="1" customWidth="1"/>
    <col min="4" max="4" width="9.28515625" style="1" bestFit="1" customWidth="1"/>
    <col min="5" max="5" width="9.28515625" style="1" customWidth="1"/>
    <col min="6" max="6" width="11.140625" style="1" bestFit="1" customWidth="1"/>
    <col min="7" max="7" width="10.42578125" style="1" bestFit="1" customWidth="1"/>
    <col min="8" max="8" width="18.7109375" style="1" bestFit="1" customWidth="1"/>
    <col min="9" max="9" width="9.28515625" style="1" bestFit="1" customWidth="1"/>
    <col min="10" max="10" width="44.85546875" style="1" bestFit="1" customWidth="1"/>
    <col min="11" max="11" width="10.85546875" style="1" customWidth="1"/>
    <col min="12" max="12" width="19.42578125" style="1" customWidth="1"/>
    <col min="13" max="13" width="20.5703125" style="1" customWidth="1"/>
    <col min="14" max="14" width="13.42578125" style="1" customWidth="1"/>
    <col min="15" max="15" width="14.85546875" style="1" customWidth="1"/>
    <col min="16" max="16" width="13.5703125" style="1" customWidth="1"/>
    <col min="17" max="17" width="19.42578125" style="1" bestFit="1" customWidth="1"/>
    <col min="18" max="18" width="18" style="1" bestFit="1" customWidth="1"/>
    <col min="19" max="19" width="15.7109375" style="1" bestFit="1" customWidth="1"/>
    <col min="20" max="20" width="16.7109375" style="1" bestFit="1" customWidth="1"/>
    <col min="21" max="21" width="24.7109375" style="1" bestFit="1" customWidth="1"/>
    <col min="22" max="16384" width="11.42578125" style="1"/>
  </cols>
  <sheetData>
    <row r="1" spans="1:25" ht="15" x14ac:dyDescent="0.25">
      <c r="B1" s="2"/>
      <c r="C1" s="2"/>
    </row>
    <row r="2" spans="1:25" ht="21" x14ac:dyDescent="0.35">
      <c r="C2" s="136" t="s">
        <v>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"/>
      <c r="R2" s="3"/>
      <c r="S2" s="3"/>
    </row>
    <row r="4" spans="1:25" s="5" customFormat="1" ht="24.95" customHeight="1" x14ac:dyDescent="0.25">
      <c r="A4" s="4" t="s">
        <v>1</v>
      </c>
      <c r="B4" s="137" t="s">
        <v>2</v>
      </c>
      <c r="C4" s="137"/>
      <c r="D4" s="137"/>
      <c r="E4" s="137"/>
      <c r="F4" s="137"/>
      <c r="G4" s="137"/>
      <c r="H4" s="4" t="s">
        <v>1</v>
      </c>
      <c r="I4" s="138" t="s">
        <v>3</v>
      </c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</row>
    <row r="5" spans="1:25" s="5" customFormat="1" ht="24.95" customHeight="1" x14ac:dyDescent="0.25">
      <c r="A5" s="4" t="s">
        <v>4</v>
      </c>
      <c r="B5" s="137" t="s">
        <v>5</v>
      </c>
      <c r="C5" s="137"/>
      <c r="D5" s="137"/>
      <c r="E5" s="137"/>
      <c r="F5" s="137"/>
      <c r="G5" s="137"/>
      <c r="H5" s="4" t="s">
        <v>6</v>
      </c>
      <c r="I5" s="138" t="s">
        <v>7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1:25" ht="33" customHeight="1" x14ac:dyDescent="0.2">
      <c r="A6" s="135" t="s">
        <v>8</v>
      </c>
      <c r="B6" s="135" t="s">
        <v>9</v>
      </c>
      <c r="C6" s="135"/>
      <c r="D6" s="128" t="s">
        <v>10</v>
      </c>
      <c r="E6" s="128"/>
      <c r="F6" s="128"/>
      <c r="G6" s="128"/>
      <c r="H6" s="135" t="s">
        <v>8</v>
      </c>
      <c r="I6" s="124" t="s">
        <v>9</v>
      </c>
      <c r="J6" s="124"/>
      <c r="K6" s="128" t="s">
        <v>11</v>
      </c>
      <c r="L6" s="128"/>
      <c r="M6" s="128"/>
      <c r="N6" s="128" t="s">
        <v>10</v>
      </c>
      <c r="O6" s="128"/>
      <c r="P6" s="128"/>
      <c r="Q6" s="135" t="s">
        <v>12</v>
      </c>
      <c r="R6" s="135"/>
      <c r="S6" s="135"/>
      <c r="T6" s="135"/>
      <c r="U6" s="6"/>
    </row>
    <row r="7" spans="1:25" ht="15" customHeight="1" x14ac:dyDescent="0.2">
      <c r="A7" s="135"/>
      <c r="B7" s="135"/>
      <c r="C7" s="135"/>
      <c r="D7" s="6"/>
      <c r="E7" s="6"/>
      <c r="F7" s="7">
        <v>16</v>
      </c>
      <c r="G7" s="7">
        <v>16</v>
      </c>
      <c r="H7" s="135"/>
      <c r="I7" s="124"/>
      <c r="J7" s="124"/>
      <c r="K7" s="7">
        <v>1.5</v>
      </c>
      <c r="L7" s="7">
        <f>1-M7</f>
        <v>0.5</v>
      </c>
      <c r="M7" s="8">
        <v>0.5</v>
      </c>
      <c r="N7" s="6"/>
      <c r="O7" s="7">
        <v>16</v>
      </c>
      <c r="P7" s="7">
        <v>16</v>
      </c>
      <c r="Q7" s="135"/>
      <c r="R7" s="135"/>
      <c r="S7" s="135"/>
      <c r="T7" s="135"/>
      <c r="U7" s="6"/>
    </row>
    <row r="8" spans="1:25" ht="69" customHeight="1" x14ac:dyDescent="0.2">
      <c r="A8" s="135"/>
      <c r="B8" s="4" t="s">
        <v>13</v>
      </c>
      <c r="C8" s="4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135"/>
      <c r="I8" s="4" t="s">
        <v>13</v>
      </c>
      <c r="J8" s="4" t="s">
        <v>14</v>
      </c>
      <c r="K8" s="10" t="s">
        <v>19</v>
      </c>
      <c r="L8" s="10" t="s">
        <v>20</v>
      </c>
      <c r="M8" s="10" t="s">
        <v>21</v>
      </c>
      <c r="N8" s="9" t="s">
        <v>22</v>
      </c>
      <c r="O8" s="9" t="s">
        <v>17</v>
      </c>
      <c r="P8" s="9" t="s">
        <v>18</v>
      </c>
      <c r="Q8" s="11" t="s">
        <v>23</v>
      </c>
      <c r="R8" s="11" t="s">
        <v>24</v>
      </c>
      <c r="S8" s="11" t="s">
        <v>25</v>
      </c>
      <c r="T8" s="12" t="s">
        <v>26</v>
      </c>
      <c r="U8" s="6" t="s">
        <v>27</v>
      </c>
    </row>
    <row r="9" spans="1:25" s="25" customFormat="1" ht="24.95" customHeight="1" x14ac:dyDescent="0.25">
      <c r="A9" s="13" t="s">
        <v>28</v>
      </c>
      <c r="B9" s="14">
        <v>10139</v>
      </c>
      <c r="C9" s="15" t="s">
        <v>29</v>
      </c>
      <c r="D9" s="8">
        <v>4</v>
      </c>
      <c r="E9" s="8">
        <v>4</v>
      </c>
      <c r="F9" s="8">
        <f>+(D9+E9)*16</f>
        <v>128</v>
      </c>
      <c r="G9" s="8">
        <f>+F9/16</f>
        <v>8</v>
      </c>
      <c r="H9" s="16" t="s">
        <v>30</v>
      </c>
      <c r="I9" s="17"/>
      <c r="J9" s="18" t="s">
        <v>29</v>
      </c>
      <c r="K9" s="19">
        <v>4</v>
      </c>
      <c r="L9" s="19">
        <v>3</v>
      </c>
      <c r="M9" s="19">
        <v>3</v>
      </c>
      <c r="N9" s="20">
        <f>+M9+L9+K9</f>
        <v>10</v>
      </c>
      <c r="O9" s="20">
        <f>+N9*16</f>
        <v>160</v>
      </c>
      <c r="P9" s="8">
        <f>+O9/16</f>
        <v>10</v>
      </c>
      <c r="Q9" s="7" t="s">
        <v>31</v>
      </c>
      <c r="R9" s="21">
        <f>+O9/F9</f>
        <v>1.25</v>
      </c>
      <c r="S9" s="22">
        <v>1</v>
      </c>
      <c r="T9" s="8" t="s">
        <v>31</v>
      </c>
      <c r="U9" s="23"/>
      <c r="V9" s="24"/>
      <c r="W9" s="24"/>
      <c r="Y9" s="24"/>
    </row>
    <row r="10" spans="1:25" s="25" customFormat="1" ht="24.95" customHeight="1" x14ac:dyDescent="0.25">
      <c r="A10" s="13" t="s">
        <v>30</v>
      </c>
      <c r="B10" s="14">
        <v>10115</v>
      </c>
      <c r="C10" s="15" t="s">
        <v>32</v>
      </c>
      <c r="D10" s="8">
        <v>5</v>
      </c>
      <c r="E10" s="8">
        <v>5</v>
      </c>
      <c r="F10" s="8">
        <f t="shared" ref="F10:F70" si="0">+(D10+E10)*16</f>
        <v>160</v>
      </c>
      <c r="G10" s="8">
        <f t="shared" ref="G10:G16" si="1">+F10/16</f>
        <v>10</v>
      </c>
      <c r="H10" s="130" t="s">
        <v>30</v>
      </c>
      <c r="I10" s="131"/>
      <c r="J10" s="132" t="s">
        <v>33</v>
      </c>
      <c r="K10" s="126">
        <v>4</v>
      </c>
      <c r="L10" s="126">
        <v>3</v>
      </c>
      <c r="M10" s="126">
        <v>3</v>
      </c>
      <c r="N10" s="126">
        <f t="shared" ref="N10:N71" si="2">+M10+L10+K10</f>
        <v>10</v>
      </c>
      <c r="O10" s="133">
        <f t="shared" ref="O10:O71" si="3">+N10*16</f>
        <v>160</v>
      </c>
      <c r="P10" s="126">
        <f t="shared" ref="P10:P71" si="4">+O10/16</f>
        <v>10</v>
      </c>
      <c r="Q10" s="126" t="s">
        <v>31</v>
      </c>
      <c r="R10" s="129">
        <f>+O10/(F10+F11)</f>
        <v>0.5</v>
      </c>
      <c r="S10" s="134">
        <v>1</v>
      </c>
      <c r="T10" s="127" t="s">
        <v>31</v>
      </c>
      <c r="U10" s="123" t="s">
        <v>34</v>
      </c>
      <c r="V10" s="24"/>
      <c r="W10" s="24"/>
      <c r="Y10" s="24"/>
    </row>
    <row r="11" spans="1:25" s="25" customFormat="1" ht="24.95" customHeight="1" x14ac:dyDescent="0.25">
      <c r="A11" s="13" t="s">
        <v>35</v>
      </c>
      <c r="B11" s="14">
        <v>10116</v>
      </c>
      <c r="C11" s="15" t="s">
        <v>36</v>
      </c>
      <c r="D11" s="8">
        <v>5</v>
      </c>
      <c r="E11" s="8">
        <v>5</v>
      </c>
      <c r="F11" s="8">
        <f t="shared" si="0"/>
        <v>160</v>
      </c>
      <c r="G11" s="8">
        <f t="shared" si="1"/>
        <v>10</v>
      </c>
      <c r="H11" s="130"/>
      <c r="I11" s="131"/>
      <c r="J11" s="132"/>
      <c r="K11" s="126"/>
      <c r="L11" s="126"/>
      <c r="M11" s="126"/>
      <c r="N11" s="126"/>
      <c r="O11" s="133"/>
      <c r="P11" s="126"/>
      <c r="Q11" s="126"/>
      <c r="R11" s="129"/>
      <c r="S11" s="134"/>
      <c r="T11" s="127"/>
      <c r="U11" s="123"/>
      <c r="V11" s="24"/>
      <c r="W11" s="24"/>
      <c r="Y11" s="24"/>
    </row>
    <row r="12" spans="1:25" s="25" customFormat="1" ht="24.95" customHeight="1" x14ac:dyDescent="0.25">
      <c r="A12" s="13" t="s">
        <v>30</v>
      </c>
      <c r="B12" s="15">
        <v>10090</v>
      </c>
      <c r="C12" s="15" t="s">
        <v>37</v>
      </c>
      <c r="D12" s="8">
        <v>5</v>
      </c>
      <c r="E12" s="8">
        <v>5</v>
      </c>
      <c r="F12" s="8">
        <f t="shared" si="0"/>
        <v>160</v>
      </c>
      <c r="G12" s="8">
        <f t="shared" si="1"/>
        <v>10</v>
      </c>
      <c r="H12" s="16" t="s">
        <v>30</v>
      </c>
      <c r="I12" s="17"/>
      <c r="J12" s="18" t="s">
        <v>38</v>
      </c>
      <c r="K12" s="19">
        <v>5</v>
      </c>
      <c r="L12" s="19">
        <v>3.75</v>
      </c>
      <c r="M12" s="19">
        <v>3.75</v>
      </c>
      <c r="N12" s="20">
        <f t="shared" si="2"/>
        <v>12.5</v>
      </c>
      <c r="O12" s="20">
        <f t="shared" si="3"/>
        <v>200</v>
      </c>
      <c r="P12" s="8">
        <f t="shared" si="4"/>
        <v>12.5</v>
      </c>
      <c r="Q12" s="7" t="s">
        <v>31</v>
      </c>
      <c r="R12" s="21">
        <f>+O12/F12</f>
        <v>1.25</v>
      </c>
      <c r="S12" s="26">
        <v>1</v>
      </c>
      <c r="T12" s="8" t="s">
        <v>31</v>
      </c>
      <c r="U12" s="23"/>
      <c r="V12" s="24"/>
      <c r="W12" s="24"/>
      <c r="Y12" s="24"/>
    </row>
    <row r="13" spans="1:25" s="25" customFormat="1" ht="24.95" customHeight="1" x14ac:dyDescent="0.25">
      <c r="A13" s="13" t="s">
        <v>30</v>
      </c>
      <c r="B13" s="14">
        <v>10119</v>
      </c>
      <c r="C13" s="27" t="s">
        <v>39</v>
      </c>
      <c r="D13" s="8">
        <v>3</v>
      </c>
      <c r="E13" s="8">
        <v>3</v>
      </c>
      <c r="F13" s="8">
        <f t="shared" si="0"/>
        <v>96</v>
      </c>
      <c r="G13" s="8">
        <f t="shared" si="1"/>
        <v>6</v>
      </c>
      <c r="H13" s="16"/>
      <c r="I13" s="17"/>
      <c r="J13" s="18"/>
      <c r="K13" s="19"/>
      <c r="L13" s="19"/>
      <c r="M13" s="19"/>
      <c r="N13" s="20"/>
      <c r="O13" s="20"/>
      <c r="P13" s="8"/>
      <c r="Q13" s="7"/>
      <c r="R13" s="21"/>
      <c r="S13" s="26"/>
      <c r="T13" s="8" t="s">
        <v>40</v>
      </c>
      <c r="U13" s="23"/>
      <c r="V13" s="24"/>
      <c r="W13" s="24"/>
      <c r="Y13" s="24"/>
    </row>
    <row r="14" spans="1:25" s="25" customFormat="1" ht="24.95" customHeight="1" x14ac:dyDescent="0.25">
      <c r="A14" s="13" t="s">
        <v>41</v>
      </c>
      <c r="B14" s="14">
        <v>10055</v>
      </c>
      <c r="C14" s="15" t="s">
        <v>42</v>
      </c>
      <c r="D14" s="8">
        <v>3</v>
      </c>
      <c r="E14" s="8">
        <v>3</v>
      </c>
      <c r="F14" s="8">
        <f t="shared" si="0"/>
        <v>96</v>
      </c>
      <c r="G14" s="8">
        <f t="shared" si="1"/>
        <v>6</v>
      </c>
      <c r="H14" s="16" t="s">
        <v>30</v>
      </c>
      <c r="I14" s="17"/>
      <c r="J14" s="18" t="s">
        <v>43</v>
      </c>
      <c r="K14" s="19">
        <v>3</v>
      </c>
      <c r="L14" s="19">
        <v>2.25</v>
      </c>
      <c r="M14" s="19">
        <v>2.25</v>
      </c>
      <c r="N14" s="20">
        <f t="shared" si="2"/>
        <v>7.5</v>
      </c>
      <c r="O14" s="20">
        <f t="shared" si="3"/>
        <v>120</v>
      </c>
      <c r="P14" s="8">
        <f t="shared" si="4"/>
        <v>7.5</v>
      </c>
      <c r="Q14" s="7"/>
      <c r="R14" s="21">
        <f>+O14/F14</f>
        <v>1.25</v>
      </c>
      <c r="S14" s="28">
        <v>1</v>
      </c>
      <c r="T14" s="8" t="s">
        <v>31</v>
      </c>
      <c r="U14" s="23"/>
      <c r="V14" s="24"/>
      <c r="W14" s="24"/>
      <c r="Y14" s="24"/>
    </row>
    <row r="15" spans="1:25" s="25" customFormat="1" ht="24.95" customHeight="1" x14ac:dyDescent="0.25">
      <c r="A15" s="13" t="s">
        <v>28</v>
      </c>
      <c r="B15" s="14">
        <v>10134</v>
      </c>
      <c r="C15" s="15" t="s">
        <v>44</v>
      </c>
      <c r="D15" s="8">
        <v>4</v>
      </c>
      <c r="E15" s="8">
        <v>4</v>
      </c>
      <c r="F15" s="8">
        <f t="shared" si="0"/>
        <v>128</v>
      </c>
      <c r="G15" s="8">
        <f t="shared" si="1"/>
        <v>8</v>
      </c>
      <c r="H15" s="16" t="s">
        <v>30</v>
      </c>
      <c r="I15" s="17"/>
      <c r="J15" s="18" t="s">
        <v>45</v>
      </c>
      <c r="K15" s="19">
        <v>2</v>
      </c>
      <c r="L15" s="19">
        <v>1.5</v>
      </c>
      <c r="M15" s="19">
        <v>1.5</v>
      </c>
      <c r="N15" s="20">
        <f t="shared" si="2"/>
        <v>5</v>
      </c>
      <c r="O15" s="20">
        <f t="shared" si="3"/>
        <v>80</v>
      </c>
      <c r="P15" s="8">
        <f t="shared" si="4"/>
        <v>5</v>
      </c>
      <c r="Q15" s="7" t="s">
        <v>31</v>
      </c>
      <c r="R15" s="21">
        <f t="shared" ref="R15:R26" si="5">+O15/F15</f>
        <v>0.625</v>
      </c>
      <c r="S15" s="26">
        <v>1</v>
      </c>
      <c r="T15" s="8" t="s">
        <v>31</v>
      </c>
      <c r="U15" s="23"/>
      <c r="V15" s="24"/>
      <c r="W15" s="24"/>
      <c r="Y15" s="24"/>
    </row>
    <row r="16" spans="1:25" s="25" customFormat="1" ht="24.95" customHeight="1" x14ac:dyDescent="0.25">
      <c r="A16" s="13" t="s">
        <v>30</v>
      </c>
      <c r="B16" s="15">
        <v>10000</v>
      </c>
      <c r="C16" s="15" t="s">
        <v>46</v>
      </c>
      <c r="D16" s="8">
        <v>3</v>
      </c>
      <c r="E16" s="8">
        <v>3</v>
      </c>
      <c r="F16" s="8">
        <f t="shared" si="0"/>
        <v>96</v>
      </c>
      <c r="G16" s="8">
        <f t="shared" si="1"/>
        <v>6</v>
      </c>
      <c r="H16" s="16"/>
      <c r="I16" s="17"/>
      <c r="J16" s="18"/>
      <c r="K16" s="19"/>
      <c r="L16" s="19"/>
      <c r="M16" s="19"/>
      <c r="N16" s="20"/>
      <c r="O16" s="20"/>
      <c r="P16" s="8"/>
      <c r="Q16" s="7"/>
      <c r="R16" s="21"/>
      <c r="S16" s="26"/>
      <c r="T16" s="8" t="s">
        <v>40</v>
      </c>
      <c r="U16" s="23"/>
      <c r="V16" s="24"/>
      <c r="W16" s="24"/>
      <c r="Y16" s="24"/>
    </row>
    <row r="17" spans="1:25" s="25" customFormat="1" ht="24.95" customHeight="1" x14ac:dyDescent="0.25">
      <c r="A17" s="13" t="s">
        <v>30</v>
      </c>
      <c r="B17" s="15"/>
      <c r="C17" s="15"/>
      <c r="D17" s="8"/>
      <c r="E17" s="8"/>
      <c r="F17" s="8">
        <f t="shared" si="0"/>
        <v>0</v>
      </c>
      <c r="G17" s="8"/>
      <c r="H17" s="16" t="s">
        <v>30</v>
      </c>
      <c r="I17" s="17"/>
      <c r="J17" s="18" t="s">
        <v>47</v>
      </c>
      <c r="K17" s="19">
        <v>2</v>
      </c>
      <c r="L17" s="19">
        <v>1.5</v>
      </c>
      <c r="M17" s="19">
        <v>1.5</v>
      </c>
      <c r="N17" s="20">
        <f t="shared" si="2"/>
        <v>5</v>
      </c>
      <c r="O17" s="20">
        <f t="shared" si="3"/>
        <v>80</v>
      </c>
      <c r="P17" s="8">
        <f t="shared" si="4"/>
        <v>5</v>
      </c>
      <c r="Q17" s="7"/>
      <c r="R17" s="21"/>
      <c r="S17" s="26"/>
      <c r="T17" s="8" t="s">
        <v>48</v>
      </c>
      <c r="U17" s="23"/>
      <c r="V17" s="24"/>
      <c r="W17" s="24"/>
      <c r="Y17" s="24"/>
    </row>
    <row r="18" spans="1:25" s="25" customFormat="1" ht="24.95" customHeight="1" x14ac:dyDescent="0.25">
      <c r="A18" s="13" t="s">
        <v>35</v>
      </c>
      <c r="B18" s="14">
        <v>10126</v>
      </c>
      <c r="C18" s="15" t="s">
        <v>49</v>
      </c>
      <c r="D18" s="8">
        <v>5</v>
      </c>
      <c r="E18" s="8">
        <v>5</v>
      </c>
      <c r="F18" s="8">
        <f t="shared" si="0"/>
        <v>160</v>
      </c>
      <c r="G18" s="8">
        <f t="shared" ref="G18:G49" si="6">+F18/16</f>
        <v>10</v>
      </c>
      <c r="H18" s="16" t="s">
        <v>35</v>
      </c>
      <c r="I18" s="17"/>
      <c r="J18" s="18" t="s">
        <v>49</v>
      </c>
      <c r="K18" s="19">
        <v>3</v>
      </c>
      <c r="L18" s="19">
        <v>2.25</v>
      </c>
      <c r="M18" s="19">
        <v>2.25</v>
      </c>
      <c r="N18" s="20">
        <f t="shared" si="2"/>
        <v>7.5</v>
      </c>
      <c r="O18" s="20">
        <f t="shared" si="3"/>
        <v>120</v>
      </c>
      <c r="P18" s="8">
        <f t="shared" si="4"/>
        <v>7.5</v>
      </c>
      <c r="Q18" s="7" t="s">
        <v>31</v>
      </c>
      <c r="R18" s="21">
        <f t="shared" si="5"/>
        <v>0.75</v>
      </c>
      <c r="S18" s="7">
        <v>100</v>
      </c>
      <c r="T18" s="8" t="s">
        <v>31</v>
      </c>
      <c r="U18" s="23"/>
      <c r="V18" s="24"/>
      <c r="W18" s="24"/>
      <c r="Y18" s="24"/>
    </row>
    <row r="19" spans="1:25" s="25" customFormat="1" ht="24.95" customHeight="1" x14ac:dyDescent="0.25">
      <c r="A19" s="13" t="s">
        <v>28</v>
      </c>
      <c r="B19" s="14">
        <v>10117</v>
      </c>
      <c r="C19" s="15" t="s">
        <v>50</v>
      </c>
      <c r="D19" s="8">
        <v>5</v>
      </c>
      <c r="E19" s="8">
        <v>5</v>
      </c>
      <c r="F19" s="8">
        <f t="shared" si="0"/>
        <v>160</v>
      </c>
      <c r="G19" s="8">
        <f t="shared" si="6"/>
        <v>10</v>
      </c>
      <c r="H19" s="16" t="s">
        <v>35</v>
      </c>
      <c r="I19" s="17"/>
      <c r="J19" s="18" t="s">
        <v>51</v>
      </c>
      <c r="K19" s="29">
        <v>4</v>
      </c>
      <c r="L19" s="29">
        <v>3</v>
      </c>
      <c r="M19" s="29">
        <v>3</v>
      </c>
      <c r="N19" s="20">
        <f t="shared" si="2"/>
        <v>10</v>
      </c>
      <c r="O19" s="20">
        <f t="shared" si="3"/>
        <v>160</v>
      </c>
      <c r="P19" s="8">
        <f t="shared" si="4"/>
        <v>10</v>
      </c>
      <c r="Q19" s="7" t="s">
        <v>31</v>
      </c>
      <c r="R19" s="21">
        <f t="shared" si="5"/>
        <v>1</v>
      </c>
      <c r="S19" s="7">
        <v>100</v>
      </c>
      <c r="T19" s="8" t="s">
        <v>31</v>
      </c>
      <c r="U19" s="23"/>
      <c r="V19" s="24"/>
      <c r="W19" s="24"/>
      <c r="Y19" s="24"/>
    </row>
    <row r="20" spans="1:25" s="25" customFormat="1" ht="24.95" customHeight="1" x14ac:dyDescent="0.25">
      <c r="A20" s="13" t="s">
        <v>35</v>
      </c>
      <c r="B20" s="15">
        <v>10091</v>
      </c>
      <c r="C20" s="15" t="s">
        <v>52</v>
      </c>
      <c r="D20" s="8">
        <v>5</v>
      </c>
      <c r="E20" s="8">
        <v>5</v>
      </c>
      <c r="F20" s="8">
        <f t="shared" si="0"/>
        <v>160</v>
      </c>
      <c r="G20" s="8">
        <f t="shared" si="6"/>
        <v>10</v>
      </c>
      <c r="H20" s="16" t="s">
        <v>35</v>
      </c>
      <c r="I20" s="17"/>
      <c r="J20" s="18" t="s">
        <v>53</v>
      </c>
      <c r="K20" s="19">
        <v>4</v>
      </c>
      <c r="L20" s="19">
        <v>3</v>
      </c>
      <c r="M20" s="19">
        <v>3</v>
      </c>
      <c r="N20" s="20">
        <f t="shared" si="2"/>
        <v>10</v>
      </c>
      <c r="O20" s="20">
        <f t="shared" si="3"/>
        <v>160</v>
      </c>
      <c r="P20" s="8">
        <f t="shared" si="4"/>
        <v>10</v>
      </c>
      <c r="Q20" s="7" t="s">
        <v>31</v>
      </c>
      <c r="R20" s="21">
        <f t="shared" si="5"/>
        <v>1</v>
      </c>
      <c r="S20" s="7">
        <v>100</v>
      </c>
      <c r="T20" s="8" t="s">
        <v>31</v>
      </c>
      <c r="U20" s="23"/>
      <c r="V20" s="24"/>
      <c r="W20" s="24"/>
      <c r="Y20" s="24"/>
    </row>
    <row r="21" spans="1:25" s="25" customFormat="1" ht="24.95" customHeight="1" x14ac:dyDescent="0.25">
      <c r="A21" s="13" t="s">
        <v>54</v>
      </c>
      <c r="B21" s="14">
        <v>10160</v>
      </c>
      <c r="C21" s="15" t="s">
        <v>55</v>
      </c>
      <c r="D21" s="8">
        <v>4</v>
      </c>
      <c r="E21" s="8">
        <v>4</v>
      </c>
      <c r="F21" s="8">
        <f t="shared" si="0"/>
        <v>128</v>
      </c>
      <c r="G21" s="8">
        <f t="shared" si="6"/>
        <v>8</v>
      </c>
      <c r="H21" s="16" t="s">
        <v>35</v>
      </c>
      <c r="I21" s="17"/>
      <c r="J21" s="18" t="s">
        <v>56</v>
      </c>
      <c r="K21" s="19">
        <v>3</v>
      </c>
      <c r="L21" s="19">
        <v>2.25</v>
      </c>
      <c r="M21" s="19">
        <v>2.25</v>
      </c>
      <c r="N21" s="20">
        <f t="shared" si="2"/>
        <v>7.5</v>
      </c>
      <c r="O21" s="20">
        <f t="shared" si="3"/>
        <v>120</v>
      </c>
      <c r="P21" s="8">
        <f t="shared" si="4"/>
        <v>7.5</v>
      </c>
      <c r="Q21" s="7" t="s">
        <v>31</v>
      </c>
      <c r="R21" s="21">
        <f t="shared" si="5"/>
        <v>0.9375</v>
      </c>
      <c r="S21" s="7">
        <v>100</v>
      </c>
      <c r="T21" s="8" t="s">
        <v>31</v>
      </c>
      <c r="U21" s="23"/>
      <c r="V21" s="24"/>
      <c r="W21" s="24"/>
      <c r="Y21" s="24"/>
    </row>
    <row r="22" spans="1:25" s="25" customFormat="1" ht="24.95" customHeight="1" x14ac:dyDescent="0.25">
      <c r="A22" s="13" t="s">
        <v>30</v>
      </c>
      <c r="B22" s="14">
        <v>9990</v>
      </c>
      <c r="C22" s="15" t="s">
        <v>57</v>
      </c>
      <c r="D22" s="8">
        <v>4</v>
      </c>
      <c r="E22" s="8">
        <v>4</v>
      </c>
      <c r="F22" s="8">
        <f t="shared" si="0"/>
        <v>128</v>
      </c>
      <c r="G22" s="8">
        <f t="shared" si="6"/>
        <v>8</v>
      </c>
      <c r="H22" s="16" t="s">
        <v>35</v>
      </c>
      <c r="I22" s="17"/>
      <c r="J22" s="30" t="s">
        <v>58</v>
      </c>
      <c r="K22" s="31">
        <v>3</v>
      </c>
      <c r="L22" s="31">
        <v>2.25</v>
      </c>
      <c r="M22" s="31">
        <v>2.25</v>
      </c>
      <c r="N22" s="31">
        <f t="shared" si="2"/>
        <v>7.5</v>
      </c>
      <c r="O22" s="31">
        <f t="shared" si="3"/>
        <v>120</v>
      </c>
      <c r="P22" s="8">
        <f t="shared" si="4"/>
        <v>7.5</v>
      </c>
      <c r="Q22" s="7" t="s">
        <v>31</v>
      </c>
      <c r="R22" s="21">
        <f t="shared" si="5"/>
        <v>0.9375</v>
      </c>
      <c r="S22" s="7">
        <v>100</v>
      </c>
      <c r="T22" s="8" t="s">
        <v>31</v>
      </c>
      <c r="U22" s="23"/>
      <c r="V22" s="24"/>
      <c r="W22" s="24"/>
      <c r="Y22" s="24"/>
    </row>
    <row r="23" spans="1:25" s="25" customFormat="1" ht="24.95" customHeight="1" x14ac:dyDescent="0.25">
      <c r="A23" s="13" t="s">
        <v>35</v>
      </c>
      <c r="B23" s="14">
        <v>10020</v>
      </c>
      <c r="C23" s="15" t="s">
        <v>59</v>
      </c>
      <c r="D23" s="8">
        <v>3</v>
      </c>
      <c r="E23" s="8">
        <v>3</v>
      </c>
      <c r="F23" s="8">
        <f t="shared" si="0"/>
        <v>96</v>
      </c>
      <c r="G23" s="8">
        <f t="shared" si="6"/>
        <v>6</v>
      </c>
      <c r="H23" s="16" t="s">
        <v>35</v>
      </c>
      <c r="I23" s="17"/>
      <c r="J23" s="18" t="s">
        <v>60</v>
      </c>
      <c r="K23" s="19">
        <v>3</v>
      </c>
      <c r="L23" s="19">
        <v>2.25</v>
      </c>
      <c r="M23" s="19">
        <v>2.25</v>
      </c>
      <c r="N23" s="20">
        <f t="shared" si="2"/>
        <v>7.5</v>
      </c>
      <c r="O23" s="20">
        <f t="shared" si="3"/>
        <v>120</v>
      </c>
      <c r="P23" s="8">
        <f t="shared" si="4"/>
        <v>7.5</v>
      </c>
      <c r="Q23" s="7" t="s">
        <v>31</v>
      </c>
      <c r="R23" s="21">
        <f t="shared" si="5"/>
        <v>1.25</v>
      </c>
      <c r="S23" s="7">
        <v>100</v>
      </c>
      <c r="T23" s="8" t="s">
        <v>31</v>
      </c>
      <c r="U23" s="23"/>
      <c r="V23" s="24"/>
      <c r="W23" s="24"/>
      <c r="Y23" s="24"/>
    </row>
    <row r="24" spans="1:25" s="25" customFormat="1" ht="24.95" customHeight="1" x14ac:dyDescent="0.25">
      <c r="A24" s="13" t="s">
        <v>61</v>
      </c>
      <c r="B24" s="14">
        <v>10161</v>
      </c>
      <c r="C24" s="15" t="s">
        <v>62</v>
      </c>
      <c r="D24" s="8">
        <v>4</v>
      </c>
      <c r="E24" s="8">
        <v>4</v>
      </c>
      <c r="F24" s="8">
        <f t="shared" si="0"/>
        <v>128</v>
      </c>
      <c r="G24" s="8">
        <f t="shared" si="6"/>
        <v>8</v>
      </c>
      <c r="H24" s="16" t="s">
        <v>28</v>
      </c>
      <c r="I24" s="17"/>
      <c r="J24" s="18" t="s">
        <v>63</v>
      </c>
      <c r="K24" s="19">
        <v>3</v>
      </c>
      <c r="L24" s="19">
        <v>2.25</v>
      </c>
      <c r="M24" s="19">
        <v>2.25</v>
      </c>
      <c r="N24" s="20">
        <f t="shared" si="2"/>
        <v>7.5</v>
      </c>
      <c r="O24" s="20">
        <f t="shared" si="3"/>
        <v>120</v>
      </c>
      <c r="P24" s="8">
        <f t="shared" si="4"/>
        <v>7.5</v>
      </c>
      <c r="Q24" s="7" t="s">
        <v>31</v>
      </c>
      <c r="R24" s="21">
        <f t="shared" si="5"/>
        <v>0.9375</v>
      </c>
      <c r="S24" s="7">
        <v>100</v>
      </c>
      <c r="T24" s="8" t="s">
        <v>31</v>
      </c>
      <c r="U24" s="23"/>
      <c r="V24" s="24"/>
      <c r="W24" s="24"/>
      <c r="Y24" s="24"/>
    </row>
    <row r="25" spans="1:25" s="25" customFormat="1" ht="24.95" customHeight="1" x14ac:dyDescent="0.25">
      <c r="A25" s="13" t="s">
        <v>28</v>
      </c>
      <c r="B25" s="14">
        <v>10128</v>
      </c>
      <c r="C25" s="15" t="s">
        <v>64</v>
      </c>
      <c r="D25" s="8">
        <v>5</v>
      </c>
      <c r="E25" s="8">
        <v>5</v>
      </c>
      <c r="F25" s="8">
        <f t="shared" si="0"/>
        <v>160</v>
      </c>
      <c r="G25" s="8">
        <f t="shared" si="6"/>
        <v>10</v>
      </c>
      <c r="H25" s="16" t="s">
        <v>28</v>
      </c>
      <c r="I25" s="17"/>
      <c r="J25" s="18" t="s">
        <v>65</v>
      </c>
      <c r="K25" s="19">
        <v>4</v>
      </c>
      <c r="L25" s="19">
        <v>3</v>
      </c>
      <c r="M25" s="19">
        <v>3</v>
      </c>
      <c r="N25" s="20">
        <f t="shared" si="2"/>
        <v>10</v>
      </c>
      <c r="O25" s="20">
        <f t="shared" si="3"/>
        <v>160</v>
      </c>
      <c r="P25" s="8">
        <f t="shared" si="4"/>
        <v>10</v>
      </c>
      <c r="Q25" s="7" t="s">
        <v>31</v>
      </c>
      <c r="R25" s="21">
        <f t="shared" si="5"/>
        <v>1</v>
      </c>
      <c r="S25" s="7">
        <v>100</v>
      </c>
      <c r="T25" s="8" t="s">
        <v>31</v>
      </c>
      <c r="U25" s="23"/>
      <c r="V25" s="24"/>
      <c r="W25" s="24"/>
      <c r="Y25" s="24"/>
    </row>
    <row r="26" spans="1:25" s="25" customFormat="1" ht="24.95" customHeight="1" x14ac:dyDescent="0.25">
      <c r="A26" s="13" t="s">
        <v>28</v>
      </c>
      <c r="B26" s="15">
        <v>10092</v>
      </c>
      <c r="C26" s="15" t="s">
        <v>66</v>
      </c>
      <c r="D26" s="8">
        <v>5</v>
      </c>
      <c r="E26" s="8">
        <v>5</v>
      </c>
      <c r="F26" s="8">
        <f t="shared" si="0"/>
        <v>160</v>
      </c>
      <c r="G26" s="8">
        <f t="shared" si="6"/>
        <v>10</v>
      </c>
      <c r="H26" s="16" t="s">
        <v>28</v>
      </c>
      <c r="I26" s="17"/>
      <c r="J26" s="18" t="s">
        <v>67</v>
      </c>
      <c r="K26" s="19">
        <v>4</v>
      </c>
      <c r="L26" s="19">
        <v>3</v>
      </c>
      <c r="M26" s="19">
        <v>3</v>
      </c>
      <c r="N26" s="20">
        <f t="shared" si="2"/>
        <v>10</v>
      </c>
      <c r="O26" s="20">
        <f t="shared" si="3"/>
        <v>160</v>
      </c>
      <c r="P26" s="8">
        <f t="shared" si="4"/>
        <v>10</v>
      </c>
      <c r="Q26" s="7" t="s">
        <v>31</v>
      </c>
      <c r="R26" s="21">
        <f t="shared" si="5"/>
        <v>1</v>
      </c>
      <c r="S26" s="7">
        <v>100</v>
      </c>
      <c r="T26" s="8" t="s">
        <v>31</v>
      </c>
      <c r="U26" s="23"/>
      <c r="V26" s="24"/>
      <c r="W26" s="24"/>
      <c r="Y26" s="24"/>
    </row>
    <row r="27" spans="1:25" s="25" customFormat="1" ht="24.95" customHeight="1" x14ac:dyDescent="0.25">
      <c r="A27" s="13" t="s">
        <v>35</v>
      </c>
      <c r="B27" s="15">
        <v>9991</v>
      </c>
      <c r="C27" s="15" t="s">
        <v>68</v>
      </c>
      <c r="D27" s="8">
        <v>4</v>
      </c>
      <c r="E27" s="8">
        <v>4</v>
      </c>
      <c r="F27" s="8">
        <f t="shared" si="0"/>
        <v>128</v>
      </c>
      <c r="G27" s="8">
        <f t="shared" si="6"/>
        <v>8</v>
      </c>
      <c r="H27" s="130" t="s">
        <v>28</v>
      </c>
      <c r="I27" s="131"/>
      <c r="J27" s="132" t="s">
        <v>69</v>
      </c>
      <c r="K27" s="126">
        <v>4</v>
      </c>
      <c r="L27" s="126">
        <v>3</v>
      </c>
      <c r="M27" s="126">
        <v>3</v>
      </c>
      <c r="N27" s="126">
        <f>+M27+L27+K27</f>
        <v>10</v>
      </c>
      <c r="O27" s="126">
        <f>+N27*16</f>
        <v>160</v>
      </c>
      <c r="P27" s="127">
        <f>+O27/16</f>
        <v>10</v>
      </c>
      <c r="Q27" s="128" t="s">
        <v>31</v>
      </c>
      <c r="R27" s="129">
        <f>+O27/(F27+F28)</f>
        <v>0.625</v>
      </c>
      <c r="S27" s="128">
        <v>100</v>
      </c>
      <c r="T27" s="127" t="s">
        <v>31</v>
      </c>
      <c r="U27" s="123" t="s">
        <v>34</v>
      </c>
      <c r="V27" s="24"/>
      <c r="W27" s="24"/>
      <c r="Y27" s="24"/>
    </row>
    <row r="28" spans="1:25" s="25" customFormat="1" ht="24.95" customHeight="1" x14ac:dyDescent="0.25">
      <c r="A28" s="13" t="s">
        <v>28</v>
      </c>
      <c r="B28" s="14">
        <v>9992</v>
      </c>
      <c r="C28" s="15" t="s">
        <v>70</v>
      </c>
      <c r="D28" s="8">
        <v>4</v>
      </c>
      <c r="E28" s="8">
        <v>4</v>
      </c>
      <c r="F28" s="8">
        <f t="shared" si="0"/>
        <v>128</v>
      </c>
      <c r="G28" s="8">
        <f t="shared" si="6"/>
        <v>8</v>
      </c>
      <c r="H28" s="130"/>
      <c r="I28" s="131"/>
      <c r="J28" s="132"/>
      <c r="K28" s="126"/>
      <c r="L28" s="126"/>
      <c r="M28" s="126"/>
      <c r="N28" s="126"/>
      <c r="O28" s="126"/>
      <c r="P28" s="127"/>
      <c r="Q28" s="128"/>
      <c r="R28" s="129"/>
      <c r="S28" s="128"/>
      <c r="T28" s="127"/>
      <c r="U28" s="123"/>
      <c r="V28" s="24"/>
      <c r="W28" s="24"/>
      <c r="Y28" s="24"/>
    </row>
    <row r="29" spans="1:25" s="25" customFormat="1" ht="24.95" customHeight="1" x14ac:dyDescent="0.25">
      <c r="A29" s="13" t="s">
        <v>28</v>
      </c>
      <c r="B29" s="14">
        <v>10021</v>
      </c>
      <c r="C29" s="15" t="s">
        <v>71</v>
      </c>
      <c r="D29" s="8">
        <v>3</v>
      </c>
      <c r="E29" s="8">
        <v>3</v>
      </c>
      <c r="F29" s="8">
        <f t="shared" si="0"/>
        <v>96</v>
      </c>
      <c r="G29" s="8">
        <f t="shared" si="6"/>
        <v>6</v>
      </c>
      <c r="H29" s="16" t="s">
        <v>28</v>
      </c>
      <c r="I29" s="17"/>
      <c r="J29" s="18" t="s">
        <v>72</v>
      </c>
      <c r="K29" s="19">
        <v>3</v>
      </c>
      <c r="L29" s="19">
        <v>2.25</v>
      </c>
      <c r="M29" s="19">
        <v>2.25</v>
      </c>
      <c r="N29" s="20">
        <f t="shared" si="2"/>
        <v>7.5</v>
      </c>
      <c r="O29" s="20">
        <f t="shared" si="3"/>
        <v>120</v>
      </c>
      <c r="P29" s="8">
        <f t="shared" si="4"/>
        <v>7.5</v>
      </c>
      <c r="Q29" s="7" t="s">
        <v>31</v>
      </c>
      <c r="R29" s="21">
        <f t="shared" ref="R29:R39" si="7">+O29/F29</f>
        <v>1.25</v>
      </c>
      <c r="S29" s="7">
        <v>100</v>
      </c>
      <c r="T29" s="8" t="s">
        <v>31</v>
      </c>
      <c r="U29" s="23"/>
      <c r="V29" s="24"/>
      <c r="W29" s="24"/>
      <c r="Y29" s="24"/>
    </row>
    <row r="30" spans="1:25" s="25" customFormat="1" ht="24.95" customHeight="1" x14ac:dyDescent="0.25">
      <c r="A30" s="13" t="s">
        <v>30</v>
      </c>
      <c r="B30" s="14">
        <v>10120</v>
      </c>
      <c r="C30" s="15" t="s">
        <v>73</v>
      </c>
      <c r="D30" s="8">
        <v>4</v>
      </c>
      <c r="E30" s="8">
        <v>4</v>
      </c>
      <c r="F30" s="8">
        <f t="shared" si="0"/>
        <v>128</v>
      </c>
      <c r="G30" s="8">
        <f t="shared" si="6"/>
        <v>8</v>
      </c>
      <c r="H30" s="16" t="s">
        <v>28</v>
      </c>
      <c r="I30" s="17"/>
      <c r="J30" s="18" t="s">
        <v>73</v>
      </c>
      <c r="K30" s="19">
        <v>4</v>
      </c>
      <c r="L30" s="19">
        <v>3</v>
      </c>
      <c r="M30" s="19">
        <v>3</v>
      </c>
      <c r="N30" s="20">
        <f t="shared" si="2"/>
        <v>10</v>
      </c>
      <c r="O30" s="20">
        <f t="shared" si="3"/>
        <v>160</v>
      </c>
      <c r="P30" s="8">
        <f t="shared" si="4"/>
        <v>10</v>
      </c>
      <c r="Q30" s="7" t="s">
        <v>31</v>
      </c>
      <c r="R30" s="21">
        <f t="shared" si="7"/>
        <v>1.25</v>
      </c>
      <c r="S30" s="7">
        <v>100</v>
      </c>
      <c r="T30" s="8" t="s">
        <v>31</v>
      </c>
      <c r="U30" s="23"/>
      <c r="V30" s="24"/>
      <c r="W30" s="24"/>
      <c r="Y30" s="24"/>
    </row>
    <row r="31" spans="1:25" s="25" customFormat="1" ht="24.95" customHeight="1" x14ac:dyDescent="0.25">
      <c r="A31" s="13" t="s">
        <v>61</v>
      </c>
      <c r="B31" s="32" t="s">
        <v>74</v>
      </c>
      <c r="C31" s="15" t="s">
        <v>75</v>
      </c>
      <c r="D31" s="8">
        <v>4</v>
      </c>
      <c r="E31" s="8">
        <v>4</v>
      </c>
      <c r="F31" s="8">
        <f t="shared" si="0"/>
        <v>128</v>
      </c>
      <c r="G31" s="8">
        <f t="shared" si="6"/>
        <v>8</v>
      </c>
      <c r="H31" s="16" t="s">
        <v>76</v>
      </c>
      <c r="I31" s="17"/>
      <c r="J31" s="18" t="s">
        <v>75</v>
      </c>
      <c r="K31" s="19">
        <v>3</v>
      </c>
      <c r="L31" s="19">
        <v>2.25</v>
      </c>
      <c r="M31" s="19">
        <v>2.25</v>
      </c>
      <c r="N31" s="20">
        <f t="shared" si="2"/>
        <v>7.5</v>
      </c>
      <c r="O31" s="20">
        <f t="shared" si="3"/>
        <v>120</v>
      </c>
      <c r="P31" s="8">
        <f t="shared" si="4"/>
        <v>7.5</v>
      </c>
      <c r="Q31" s="7" t="s">
        <v>31</v>
      </c>
      <c r="R31" s="21">
        <f t="shared" si="7"/>
        <v>0.9375</v>
      </c>
      <c r="S31" s="7">
        <v>100</v>
      </c>
      <c r="T31" s="8" t="s">
        <v>31</v>
      </c>
      <c r="U31" s="23"/>
      <c r="V31" s="24"/>
      <c r="W31" s="24"/>
      <c r="Y31" s="24"/>
    </row>
    <row r="32" spans="1:25" s="25" customFormat="1" ht="24.95" customHeight="1" x14ac:dyDescent="0.25">
      <c r="A32" s="13" t="s">
        <v>54</v>
      </c>
      <c r="B32" s="14">
        <v>10145</v>
      </c>
      <c r="C32" s="15" t="s">
        <v>77</v>
      </c>
      <c r="D32" s="8">
        <v>3</v>
      </c>
      <c r="E32" s="8">
        <v>3</v>
      </c>
      <c r="F32" s="8">
        <f t="shared" si="0"/>
        <v>96</v>
      </c>
      <c r="G32" s="8">
        <f t="shared" si="6"/>
        <v>6</v>
      </c>
      <c r="H32" s="16" t="s">
        <v>76</v>
      </c>
      <c r="I32" s="17"/>
      <c r="J32" s="18" t="s">
        <v>77</v>
      </c>
      <c r="K32" s="19">
        <v>3</v>
      </c>
      <c r="L32" s="19">
        <v>2.25</v>
      </c>
      <c r="M32" s="19">
        <v>2.25</v>
      </c>
      <c r="N32" s="20">
        <f t="shared" si="2"/>
        <v>7.5</v>
      </c>
      <c r="O32" s="20">
        <f t="shared" si="3"/>
        <v>120</v>
      </c>
      <c r="P32" s="8">
        <f t="shared" si="4"/>
        <v>7.5</v>
      </c>
      <c r="Q32" s="7" t="s">
        <v>31</v>
      </c>
      <c r="R32" s="21">
        <f t="shared" si="7"/>
        <v>1.25</v>
      </c>
      <c r="S32" s="7">
        <v>100</v>
      </c>
      <c r="T32" s="8" t="s">
        <v>31</v>
      </c>
      <c r="U32" s="23"/>
      <c r="V32" s="24"/>
      <c r="W32" s="24"/>
      <c r="Y32" s="24"/>
    </row>
    <row r="33" spans="1:25" s="25" customFormat="1" ht="24.95" customHeight="1" x14ac:dyDescent="0.25">
      <c r="A33" s="13" t="s">
        <v>76</v>
      </c>
      <c r="B33" s="14">
        <v>10136</v>
      </c>
      <c r="C33" s="15" t="s">
        <v>78</v>
      </c>
      <c r="D33" s="8">
        <v>4</v>
      </c>
      <c r="E33" s="8">
        <v>4</v>
      </c>
      <c r="F33" s="8">
        <f t="shared" si="0"/>
        <v>128</v>
      </c>
      <c r="G33" s="8">
        <f t="shared" si="6"/>
        <v>8</v>
      </c>
      <c r="H33" s="16" t="s">
        <v>76</v>
      </c>
      <c r="I33" s="17"/>
      <c r="J33" s="18" t="s">
        <v>79</v>
      </c>
      <c r="K33" s="19">
        <v>3</v>
      </c>
      <c r="L33" s="19">
        <v>2.25</v>
      </c>
      <c r="M33" s="19">
        <v>2.25</v>
      </c>
      <c r="N33" s="20">
        <f t="shared" si="2"/>
        <v>7.5</v>
      </c>
      <c r="O33" s="20">
        <f t="shared" si="3"/>
        <v>120</v>
      </c>
      <c r="P33" s="8">
        <f t="shared" si="4"/>
        <v>7.5</v>
      </c>
      <c r="Q33" s="7" t="s">
        <v>31</v>
      </c>
      <c r="R33" s="21">
        <f t="shared" si="7"/>
        <v>0.9375</v>
      </c>
      <c r="S33" s="7">
        <v>100</v>
      </c>
      <c r="T33" s="8" t="s">
        <v>31</v>
      </c>
      <c r="U33" s="23"/>
      <c r="V33" s="24"/>
      <c r="W33" s="24"/>
      <c r="Y33" s="24"/>
    </row>
    <row r="34" spans="1:25" s="25" customFormat="1" ht="24.95" customHeight="1" x14ac:dyDescent="0.25">
      <c r="A34" s="13" t="s">
        <v>76</v>
      </c>
      <c r="B34" s="14">
        <v>10129</v>
      </c>
      <c r="C34" s="15" t="s">
        <v>80</v>
      </c>
      <c r="D34" s="8">
        <v>5</v>
      </c>
      <c r="E34" s="8">
        <v>5</v>
      </c>
      <c r="F34" s="8">
        <f t="shared" si="0"/>
        <v>160</v>
      </c>
      <c r="G34" s="8">
        <f t="shared" si="6"/>
        <v>10</v>
      </c>
      <c r="H34" s="16" t="s">
        <v>76</v>
      </c>
      <c r="I34" s="17"/>
      <c r="J34" s="18" t="s">
        <v>81</v>
      </c>
      <c r="K34" s="19">
        <v>4</v>
      </c>
      <c r="L34" s="19">
        <v>3</v>
      </c>
      <c r="M34" s="19">
        <v>3</v>
      </c>
      <c r="N34" s="20">
        <f t="shared" si="2"/>
        <v>10</v>
      </c>
      <c r="O34" s="20">
        <f t="shared" si="3"/>
        <v>160</v>
      </c>
      <c r="P34" s="8">
        <f t="shared" si="4"/>
        <v>10</v>
      </c>
      <c r="Q34" s="7" t="s">
        <v>31</v>
      </c>
      <c r="R34" s="21">
        <f t="shared" si="7"/>
        <v>1</v>
      </c>
      <c r="S34" s="7">
        <v>100</v>
      </c>
      <c r="T34" s="8" t="s">
        <v>31</v>
      </c>
      <c r="U34" s="23"/>
      <c r="V34" s="24"/>
      <c r="W34" s="24"/>
      <c r="Y34" s="24"/>
    </row>
    <row r="35" spans="1:25" s="25" customFormat="1" ht="24.95" customHeight="1" x14ac:dyDescent="0.25">
      <c r="A35" s="13" t="s">
        <v>35</v>
      </c>
      <c r="B35" s="14">
        <v>10127</v>
      </c>
      <c r="C35" s="15" t="s">
        <v>82</v>
      </c>
      <c r="D35" s="8">
        <v>4</v>
      </c>
      <c r="E35" s="8">
        <v>4</v>
      </c>
      <c r="F35" s="8">
        <f t="shared" si="0"/>
        <v>128</v>
      </c>
      <c r="G35" s="8">
        <f t="shared" si="6"/>
        <v>8</v>
      </c>
      <c r="H35" s="16" t="s">
        <v>76</v>
      </c>
      <c r="I35" s="17"/>
      <c r="J35" s="18" t="s">
        <v>82</v>
      </c>
      <c r="K35" s="19">
        <v>4</v>
      </c>
      <c r="L35" s="19">
        <v>3</v>
      </c>
      <c r="M35" s="19">
        <v>3</v>
      </c>
      <c r="N35" s="20">
        <f t="shared" si="2"/>
        <v>10</v>
      </c>
      <c r="O35" s="20">
        <f t="shared" si="3"/>
        <v>160</v>
      </c>
      <c r="P35" s="8">
        <f t="shared" si="4"/>
        <v>10</v>
      </c>
      <c r="Q35" s="7" t="s">
        <v>31</v>
      </c>
      <c r="R35" s="21">
        <f t="shared" si="7"/>
        <v>1.25</v>
      </c>
      <c r="S35" s="7">
        <v>100</v>
      </c>
      <c r="T35" s="8" t="s">
        <v>31</v>
      </c>
      <c r="U35" s="23"/>
      <c r="V35" s="24"/>
      <c r="W35" s="24"/>
      <c r="Y35" s="24"/>
    </row>
    <row r="36" spans="1:25" s="25" customFormat="1" ht="24.95" customHeight="1" x14ac:dyDescent="0.25">
      <c r="A36" s="13" t="s">
        <v>35</v>
      </c>
      <c r="B36" s="14">
        <v>10024</v>
      </c>
      <c r="C36" s="15" t="s">
        <v>83</v>
      </c>
      <c r="D36" s="8">
        <v>4</v>
      </c>
      <c r="E36" s="8">
        <v>4</v>
      </c>
      <c r="F36" s="8">
        <f t="shared" si="0"/>
        <v>128</v>
      </c>
      <c r="G36" s="8">
        <f t="shared" si="6"/>
        <v>8</v>
      </c>
      <c r="H36" s="16" t="s">
        <v>76</v>
      </c>
      <c r="I36" s="17"/>
      <c r="J36" s="18" t="s">
        <v>84</v>
      </c>
      <c r="K36" s="19">
        <v>3</v>
      </c>
      <c r="L36" s="19">
        <v>2.25</v>
      </c>
      <c r="M36" s="19">
        <v>2.25</v>
      </c>
      <c r="N36" s="20">
        <f t="shared" si="2"/>
        <v>7.5</v>
      </c>
      <c r="O36" s="20">
        <f t="shared" si="3"/>
        <v>120</v>
      </c>
      <c r="P36" s="8">
        <f t="shared" si="4"/>
        <v>7.5</v>
      </c>
      <c r="Q36" s="7" t="s">
        <v>31</v>
      </c>
      <c r="R36" s="21">
        <f t="shared" si="7"/>
        <v>0.9375</v>
      </c>
      <c r="S36" s="7">
        <v>100</v>
      </c>
      <c r="T36" s="8" t="s">
        <v>31</v>
      </c>
      <c r="U36" s="23"/>
      <c r="V36" s="24"/>
      <c r="W36" s="24"/>
      <c r="Y36" s="24"/>
    </row>
    <row r="37" spans="1:25" s="25" customFormat="1" ht="24.95" customHeight="1" x14ac:dyDescent="0.25">
      <c r="A37" s="13" t="s">
        <v>85</v>
      </c>
      <c r="B37" s="14">
        <v>10171</v>
      </c>
      <c r="C37" s="15" t="s">
        <v>86</v>
      </c>
      <c r="D37" s="8">
        <v>4</v>
      </c>
      <c r="E37" s="8">
        <v>4</v>
      </c>
      <c r="F37" s="8">
        <f t="shared" si="0"/>
        <v>128</v>
      </c>
      <c r="G37" s="8">
        <f t="shared" si="6"/>
        <v>8</v>
      </c>
      <c r="H37" s="16" t="s">
        <v>54</v>
      </c>
      <c r="I37" s="17"/>
      <c r="J37" s="18" t="s">
        <v>87</v>
      </c>
      <c r="K37" s="19">
        <v>4</v>
      </c>
      <c r="L37" s="19">
        <v>3</v>
      </c>
      <c r="M37" s="19">
        <v>3</v>
      </c>
      <c r="N37" s="20">
        <f t="shared" si="2"/>
        <v>10</v>
      </c>
      <c r="O37" s="20">
        <f t="shared" si="3"/>
        <v>160</v>
      </c>
      <c r="P37" s="8">
        <f t="shared" si="4"/>
        <v>10</v>
      </c>
      <c r="Q37" s="7" t="s">
        <v>31</v>
      </c>
      <c r="R37" s="21">
        <f t="shared" si="7"/>
        <v>1.25</v>
      </c>
      <c r="S37" s="7">
        <v>100</v>
      </c>
      <c r="T37" s="8" t="s">
        <v>31</v>
      </c>
      <c r="U37" s="23"/>
      <c r="V37" s="24"/>
      <c r="W37" s="24"/>
      <c r="Y37" s="24"/>
    </row>
    <row r="38" spans="1:25" s="25" customFormat="1" ht="24.95" customHeight="1" x14ac:dyDescent="0.25">
      <c r="A38" s="13" t="s">
        <v>54</v>
      </c>
      <c r="B38" s="14">
        <v>10159</v>
      </c>
      <c r="C38" s="15" t="s">
        <v>88</v>
      </c>
      <c r="D38" s="8">
        <v>4</v>
      </c>
      <c r="E38" s="8">
        <v>4</v>
      </c>
      <c r="F38" s="8">
        <f t="shared" si="0"/>
        <v>128</v>
      </c>
      <c r="G38" s="8">
        <f t="shared" si="6"/>
        <v>8</v>
      </c>
      <c r="H38" s="16" t="s">
        <v>54</v>
      </c>
      <c r="I38" s="17"/>
      <c r="J38" s="18" t="s">
        <v>89</v>
      </c>
      <c r="K38" s="19">
        <v>4</v>
      </c>
      <c r="L38" s="19">
        <v>3</v>
      </c>
      <c r="M38" s="19">
        <v>3</v>
      </c>
      <c r="N38" s="20">
        <f t="shared" si="2"/>
        <v>10</v>
      </c>
      <c r="O38" s="20">
        <f t="shared" si="3"/>
        <v>160</v>
      </c>
      <c r="P38" s="8">
        <f t="shared" si="4"/>
        <v>10</v>
      </c>
      <c r="Q38" s="7" t="s">
        <v>31</v>
      </c>
      <c r="R38" s="21">
        <f t="shared" si="7"/>
        <v>1.25</v>
      </c>
      <c r="S38" s="7">
        <v>100</v>
      </c>
      <c r="T38" s="8" t="s">
        <v>31</v>
      </c>
      <c r="U38" s="23"/>
      <c r="V38" s="24"/>
      <c r="W38" s="24"/>
      <c r="Y38" s="24"/>
    </row>
    <row r="39" spans="1:25" s="25" customFormat="1" ht="24.95" customHeight="1" x14ac:dyDescent="0.25">
      <c r="A39" s="13" t="s">
        <v>61</v>
      </c>
      <c r="B39" s="14">
        <v>10035</v>
      </c>
      <c r="C39" s="15" t="s">
        <v>90</v>
      </c>
      <c r="D39" s="8">
        <v>3</v>
      </c>
      <c r="E39" s="8">
        <v>3</v>
      </c>
      <c r="F39" s="8">
        <f t="shared" si="0"/>
        <v>96</v>
      </c>
      <c r="G39" s="8">
        <f t="shared" si="6"/>
        <v>6</v>
      </c>
      <c r="H39" s="16" t="s">
        <v>54</v>
      </c>
      <c r="I39" s="17"/>
      <c r="J39" s="18" t="s">
        <v>91</v>
      </c>
      <c r="K39" s="19">
        <v>3</v>
      </c>
      <c r="L39" s="19">
        <v>2.25</v>
      </c>
      <c r="M39" s="19">
        <v>2.25</v>
      </c>
      <c r="N39" s="20">
        <f t="shared" si="2"/>
        <v>7.5</v>
      </c>
      <c r="O39" s="20">
        <f t="shared" si="3"/>
        <v>120</v>
      </c>
      <c r="P39" s="8">
        <f t="shared" si="4"/>
        <v>7.5</v>
      </c>
      <c r="Q39" s="7" t="s">
        <v>31</v>
      </c>
      <c r="R39" s="21">
        <f t="shared" si="7"/>
        <v>1.25</v>
      </c>
      <c r="S39" s="7">
        <v>100</v>
      </c>
      <c r="T39" s="8" t="s">
        <v>31</v>
      </c>
      <c r="U39" s="23"/>
      <c r="V39" s="24"/>
      <c r="W39" s="24"/>
      <c r="Y39" s="24"/>
    </row>
    <row r="40" spans="1:25" s="25" customFormat="1" ht="24.95" customHeight="1" x14ac:dyDescent="0.25">
      <c r="A40" s="13" t="s">
        <v>54</v>
      </c>
      <c r="B40" s="14">
        <v>10143</v>
      </c>
      <c r="C40" s="15" t="s">
        <v>92</v>
      </c>
      <c r="D40" s="8">
        <v>4</v>
      </c>
      <c r="E40" s="8">
        <v>4</v>
      </c>
      <c r="F40" s="8">
        <f t="shared" si="0"/>
        <v>128</v>
      </c>
      <c r="G40" s="8">
        <f t="shared" si="6"/>
        <v>8</v>
      </c>
      <c r="H40" s="130" t="s">
        <v>54</v>
      </c>
      <c r="I40" s="131"/>
      <c r="J40" s="132" t="s">
        <v>93</v>
      </c>
      <c r="K40" s="126">
        <v>4</v>
      </c>
      <c r="L40" s="126">
        <v>3</v>
      </c>
      <c r="M40" s="126">
        <v>3</v>
      </c>
      <c r="N40" s="126">
        <f>+M40+L40+K40</f>
        <v>10</v>
      </c>
      <c r="O40" s="126">
        <f>+N40*16</f>
        <v>160</v>
      </c>
      <c r="P40" s="127">
        <f>+O40/16</f>
        <v>10</v>
      </c>
      <c r="Q40" s="128" t="s">
        <v>31</v>
      </c>
      <c r="R40" s="129">
        <f>+O40/(F40+F41)</f>
        <v>0.625</v>
      </c>
      <c r="S40" s="128">
        <v>100</v>
      </c>
      <c r="T40" s="127" t="s">
        <v>31</v>
      </c>
      <c r="U40" s="123" t="s">
        <v>34</v>
      </c>
      <c r="V40" s="24"/>
      <c r="W40" s="24"/>
      <c r="Y40" s="24"/>
    </row>
    <row r="41" spans="1:25" s="25" customFormat="1" ht="24.95" customHeight="1" x14ac:dyDescent="0.25">
      <c r="A41" s="13" t="s">
        <v>61</v>
      </c>
      <c r="B41" s="14">
        <v>10151</v>
      </c>
      <c r="C41" s="15" t="s">
        <v>94</v>
      </c>
      <c r="D41" s="8">
        <v>4</v>
      </c>
      <c r="E41" s="8">
        <v>4</v>
      </c>
      <c r="F41" s="8">
        <f t="shared" si="0"/>
        <v>128</v>
      </c>
      <c r="G41" s="8">
        <f t="shared" si="6"/>
        <v>8</v>
      </c>
      <c r="H41" s="130"/>
      <c r="I41" s="131"/>
      <c r="J41" s="132"/>
      <c r="K41" s="126"/>
      <c r="L41" s="126"/>
      <c r="M41" s="126"/>
      <c r="N41" s="126"/>
      <c r="O41" s="126"/>
      <c r="P41" s="127"/>
      <c r="Q41" s="128"/>
      <c r="R41" s="129"/>
      <c r="S41" s="128"/>
      <c r="T41" s="127"/>
      <c r="U41" s="123"/>
      <c r="V41" s="24"/>
      <c r="W41" s="24"/>
      <c r="Y41" s="24"/>
    </row>
    <row r="42" spans="1:25" s="25" customFormat="1" ht="24.95" customHeight="1" x14ac:dyDescent="0.25">
      <c r="A42" s="13" t="s">
        <v>95</v>
      </c>
      <c r="B42" s="14">
        <v>10179</v>
      </c>
      <c r="C42" s="15" t="s">
        <v>96</v>
      </c>
      <c r="D42" s="8">
        <v>4</v>
      </c>
      <c r="E42" s="8">
        <v>4</v>
      </c>
      <c r="F42" s="8">
        <f t="shared" si="0"/>
        <v>128</v>
      </c>
      <c r="G42" s="8">
        <f t="shared" si="6"/>
        <v>8</v>
      </c>
      <c r="H42" s="16" t="s">
        <v>54</v>
      </c>
      <c r="I42" s="17"/>
      <c r="J42" s="18" t="s">
        <v>97</v>
      </c>
      <c r="K42" s="19">
        <v>3</v>
      </c>
      <c r="L42" s="19">
        <v>2.25</v>
      </c>
      <c r="M42" s="19">
        <v>2.25</v>
      </c>
      <c r="N42" s="20">
        <f t="shared" si="2"/>
        <v>7.5</v>
      </c>
      <c r="O42" s="20">
        <f t="shared" si="3"/>
        <v>120</v>
      </c>
      <c r="P42" s="8">
        <f t="shared" si="4"/>
        <v>7.5</v>
      </c>
      <c r="Q42" s="7" t="s">
        <v>31</v>
      </c>
      <c r="R42" s="21">
        <f t="shared" ref="R42:R47" si="8">+O42/F42</f>
        <v>0.9375</v>
      </c>
      <c r="S42" s="7">
        <v>100</v>
      </c>
      <c r="T42" s="8" t="s">
        <v>31</v>
      </c>
      <c r="U42" s="23"/>
      <c r="V42" s="24"/>
      <c r="W42" s="24"/>
      <c r="Y42" s="24"/>
    </row>
    <row r="43" spans="1:25" s="25" customFormat="1" ht="24.95" customHeight="1" x14ac:dyDescent="0.25">
      <c r="A43" s="13" t="s">
        <v>76</v>
      </c>
      <c r="B43" s="14">
        <v>10142</v>
      </c>
      <c r="C43" s="15" t="s">
        <v>98</v>
      </c>
      <c r="D43" s="8">
        <v>4</v>
      </c>
      <c r="E43" s="8">
        <v>4</v>
      </c>
      <c r="F43" s="8">
        <f t="shared" si="0"/>
        <v>128</v>
      </c>
      <c r="G43" s="8">
        <f t="shared" si="6"/>
        <v>8</v>
      </c>
      <c r="H43" s="16" t="s">
        <v>54</v>
      </c>
      <c r="I43" s="17"/>
      <c r="J43" s="18" t="s">
        <v>99</v>
      </c>
      <c r="K43" s="19">
        <v>3</v>
      </c>
      <c r="L43" s="19">
        <v>2.25</v>
      </c>
      <c r="M43" s="19">
        <v>2.25</v>
      </c>
      <c r="N43" s="20">
        <f t="shared" si="2"/>
        <v>7.5</v>
      </c>
      <c r="O43" s="20">
        <f t="shared" si="3"/>
        <v>120</v>
      </c>
      <c r="P43" s="8">
        <f t="shared" si="4"/>
        <v>7.5</v>
      </c>
      <c r="Q43" s="7" t="s">
        <v>31</v>
      </c>
      <c r="R43" s="21">
        <f t="shared" si="8"/>
        <v>0.9375</v>
      </c>
      <c r="S43" s="7">
        <v>100</v>
      </c>
      <c r="T43" s="8" t="s">
        <v>31</v>
      </c>
      <c r="U43" s="23"/>
      <c r="V43" s="24"/>
      <c r="W43" s="24"/>
      <c r="Y43" s="24"/>
    </row>
    <row r="44" spans="1:25" s="25" customFormat="1" ht="24.95" customHeight="1" x14ac:dyDescent="0.25">
      <c r="A44" s="13" t="s">
        <v>76</v>
      </c>
      <c r="B44" s="14">
        <v>10140</v>
      </c>
      <c r="C44" s="15" t="s">
        <v>100</v>
      </c>
      <c r="D44" s="8">
        <v>4</v>
      </c>
      <c r="E44" s="8">
        <v>4</v>
      </c>
      <c r="F44" s="8">
        <f t="shared" si="0"/>
        <v>128</v>
      </c>
      <c r="G44" s="8">
        <f t="shared" si="6"/>
        <v>8</v>
      </c>
      <c r="H44" s="16" t="s">
        <v>61</v>
      </c>
      <c r="I44" s="17"/>
      <c r="J44" s="18" t="s">
        <v>101</v>
      </c>
      <c r="K44" s="19">
        <v>3</v>
      </c>
      <c r="L44" s="19">
        <v>2.25</v>
      </c>
      <c r="M44" s="19">
        <v>2.25</v>
      </c>
      <c r="N44" s="20">
        <f t="shared" si="2"/>
        <v>7.5</v>
      </c>
      <c r="O44" s="20">
        <f t="shared" si="3"/>
        <v>120</v>
      </c>
      <c r="P44" s="8">
        <f t="shared" si="4"/>
        <v>7.5</v>
      </c>
      <c r="Q44" s="7" t="s">
        <v>31</v>
      </c>
      <c r="R44" s="21">
        <f t="shared" si="8"/>
        <v>0.9375</v>
      </c>
      <c r="S44" s="7">
        <v>100</v>
      </c>
      <c r="T44" s="8" t="s">
        <v>31</v>
      </c>
      <c r="U44" s="23"/>
      <c r="V44" s="24"/>
      <c r="W44" s="24"/>
      <c r="Y44" s="24"/>
    </row>
    <row r="45" spans="1:25" s="25" customFormat="1" ht="24.95" customHeight="1" x14ac:dyDescent="0.25">
      <c r="A45" s="13" t="s">
        <v>54</v>
      </c>
      <c r="B45" s="14">
        <v>10155</v>
      </c>
      <c r="C45" s="15" t="s">
        <v>102</v>
      </c>
      <c r="D45" s="8">
        <v>4</v>
      </c>
      <c r="E45" s="8">
        <v>4</v>
      </c>
      <c r="F45" s="8">
        <f t="shared" si="0"/>
        <v>128</v>
      </c>
      <c r="G45" s="8">
        <f t="shared" si="6"/>
        <v>8</v>
      </c>
      <c r="H45" s="16" t="s">
        <v>61</v>
      </c>
      <c r="I45" s="17"/>
      <c r="J45" s="18" t="s">
        <v>103</v>
      </c>
      <c r="K45" s="19">
        <v>4</v>
      </c>
      <c r="L45" s="19">
        <v>3</v>
      </c>
      <c r="M45" s="19">
        <v>3</v>
      </c>
      <c r="N45" s="20">
        <f t="shared" si="2"/>
        <v>10</v>
      </c>
      <c r="O45" s="20">
        <f t="shared" si="3"/>
        <v>160</v>
      </c>
      <c r="P45" s="8">
        <f t="shared" si="4"/>
        <v>10</v>
      </c>
      <c r="Q45" s="7" t="s">
        <v>31</v>
      </c>
      <c r="R45" s="21">
        <f t="shared" si="8"/>
        <v>1.25</v>
      </c>
      <c r="S45" s="7">
        <v>100</v>
      </c>
      <c r="T45" s="8" t="s">
        <v>31</v>
      </c>
      <c r="U45" s="23"/>
      <c r="V45" s="24"/>
      <c r="W45" s="24"/>
      <c r="Y45" s="24"/>
    </row>
    <row r="46" spans="1:25" s="25" customFormat="1" ht="24.95" customHeight="1" x14ac:dyDescent="0.25">
      <c r="A46" s="13" t="s">
        <v>95</v>
      </c>
      <c r="B46" s="14">
        <v>10172</v>
      </c>
      <c r="C46" s="15" t="s">
        <v>104</v>
      </c>
      <c r="D46" s="8">
        <v>4</v>
      </c>
      <c r="E46" s="8">
        <v>4</v>
      </c>
      <c r="F46" s="8">
        <f t="shared" si="0"/>
        <v>128</v>
      </c>
      <c r="G46" s="8">
        <f t="shared" si="6"/>
        <v>8</v>
      </c>
      <c r="H46" s="16" t="s">
        <v>61</v>
      </c>
      <c r="I46" s="17"/>
      <c r="J46" s="18" t="s">
        <v>105</v>
      </c>
      <c r="K46" s="33">
        <v>3</v>
      </c>
      <c r="L46" s="34">
        <v>2.25</v>
      </c>
      <c r="M46" s="34">
        <v>2.25</v>
      </c>
      <c r="N46" s="20">
        <f t="shared" si="2"/>
        <v>7.5</v>
      </c>
      <c r="O46" s="20">
        <f t="shared" si="3"/>
        <v>120</v>
      </c>
      <c r="P46" s="8">
        <f t="shared" si="4"/>
        <v>7.5</v>
      </c>
      <c r="Q46" s="7" t="s">
        <v>31</v>
      </c>
      <c r="R46" s="21">
        <f t="shared" si="8"/>
        <v>0.9375</v>
      </c>
      <c r="S46" s="7">
        <v>100</v>
      </c>
      <c r="T46" s="8" t="s">
        <v>31</v>
      </c>
      <c r="U46" s="23"/>
      <c r="V46" s="24"/>
      <c r="W46" s="24"/>
      <c r="Y46" s="24"/>
    </row>
    <row r="47" spans="1:25" s="25" customFormat="1" ht="24.95" customHeight="1" x14ac:dyDescent="0.25">
      <c r="A47" s="13" t="s">
        <v>61</v>
      </c>
      <c r="B47" s="14">
        <v>10164</v>
      </c>
      <c r="C47" s="15" t="s">
        <v>106</v>
      </c>
      <c r="D47" s="8">
        <v>4</v>
      </c>
      <c r="E47" s="8">
        <v>4</v>
      </c>
      <c r="F47" s="8">
        <f t="shared" si="0"/>
        <v>128</v>
      </c>
      <c r="G47" s="8">
        <f t="shared" si="6"/>
        <v>8</v>
      </c>
      <c r="H47" s="16" t="s">
        <v>61</v>
      </c>
      <c r="I47" s="17"/>
      <c r="J47" s="18" t="s">
        <v>107</v>
      </c>
      <c r="K47" s="19">
        <v>3</v>
      </c>
      <c r="L47" s="19">
        <v>2.25</v>
      </c>
      <c r="M47" s="19">
        <v>2.25</v>
      </c>
      <c r="N47" s="20">
        <f t="shared" si="2"/>
        <v>7.5</v>
      </c>
      <c r="O47" s="20">
        <f t="shared" si="3"/>
        <v>120</v>
      </c>
      <c r="P47" s="8">
        <f t="shared" si="4"/>
        <v>7.5</v>
      </c>
      <c r="Q47" s="7" t="s">
        <v>31</v>
      </c>
      <c r="R47" s="21">
        <f t="shared" si="8"/>
        <v>0.9375</v>
      </c>
      <c r="S47" s="7">
        <v>100</v>
      </c>
      <c r="T47" s="8" t="s">
        <v>31</v>
      </c>
      <c r="U47" s="23"/>
      <c r="V47" s="24"/>
      <c r="W47" s="24"/>
      <c r="Y47" s="24"/>
    </row>
    <row r="48" spans="1:25" s="25" customFormat="1" ht="24.95" customHeight="1" x14ac:dyDescent="0.25">
      <c r="A48" s="13" t="s">
        <v>85</v>
      </c>
      <c r="B48" s="15">
        <v>10173</v>
      </c>
      <c r="C48" s="15" t="s">
        <v>108</v>
      </c>
      <c r="D48" s="8">
        <v>4</v>
      </c>
      <c r="E48" s="8">
        <v>4</v>
      </c>
      <c r="F48" s="8">
        <f t="shared" si="0"/>
        <v>128</v>
      </c>
      <c r="G48" s="8">
        <f t="shared" si="6"/>
        <v>8</v>
      </c>
      <c r="H48" s="130" t="s">
        <v>61</v>
      </c>
      <c r="I48" s="131"/>
      <c r="J48" s="132" t="s">
        <v>109</v>
      </c>
      <c r="K48" s="126">
        <v>4</v>
      </c>
      <c r="L48" s="126">
        <v>3</v>
      </c>
      <c r="M48" s="126">
        <v>3</v>
      </c>
      <c r="N48" s="126">
        <f t="shared" si="2"/>
        <v>10</v>
      </c>
      <c r="O48" s="126">
        <f t="shared" si="3"/>
        <v>160</v>
      </c>
      <c r="P48" s="127">
        <f t="shared" si="4"/>
        <v>10</v>
      </c>
      <c r="Q48" s="128" t="s">
        <v>31</v>
      </c>
      <c r="R48" s="129">
        <f>+O48/(F48+F49)</f>
        <v>0.625</v>
      </c>
      <c r="S48" s="128">
        <v>100</v>
      </c>
      <c r="T48" s="127" t="s">
        <v>31</v>
      </c>
      <c r="U48" s="123" t="s">
        <v>34</v>
      </c>
      <c r="V48" s="24"/>
      <c r="W48" s="24"/>
      <c r="Y48" s="24"/>
    </row>
    <row r="49" spans="1:25" s="25" customFormat="1" ht="24.95" customHeight="1" x14ac:dyDescent="0.25">
      <c r="A49" s="13" t="s">
        <v>95</v>
      </c>
      <c r="B49" s="14">
        <v>10174</v>
      </c>
      <c r="C49" s="15" t="s">
        <v>110</v>
      </c>
      <c r="D49" s="8">
        <v>4</v>
      </c>
      <c r="E49" s="8">
        <v>4</v>
      </c>
      <c r="F49" s="8">
        <f t="shared" si="0"/>
        <v>128</v>
      </c>
      <c r="G49" s="8">
        <f t="shared" si="6"/>
        <v>8</v>
      </c>
      <c r="H49" s="130"/>
      <c r="I49" s="131"/>
      <c r="J49" s="132"/>
      <c r="K49" s="126"/>
      <c r="L49" s="126"/>
      <c r="M49" s="126"/>
      <c r="N49" s="126"/>
      <c r="O49" s="126"/>
      <c r="P49" s="127"/>
      <c r="Q49" s="128"/>
      <c r="R49" s="129"/>
      <c r="S49" s="128"/>
      <c r="T49" s="127"/>
      <c r="U49" s="123"/>
      <c r="V49" s="24"/>
      <c r="W49" s="24"/>
      <c r="Y49" s="24"/>
    </row>
    <row r="50" spans="1:25" s="25" customFormat="1" ht="24.95" customHeight="1" x14ac:dyDescent="0.25">
      <c r="A50" s="13" t="s">
        <v>61</v>
      </c>
      <c r="B50" s="15"/>
      <c r="C50" s="15"/>
      <c r="D50" s="8"/>
      <c r="E50" s="8"/>
      <c r="F50" s="8">
        <f t="shared" si="0"/>
        <v>0</v>
      </c>
      <c r="G50" s="8"/>
      <c r="H50" s="16" t="s">
        <v>61</v>
      </c>
      <c r="I50" s="17"/>
      <c r="J50" s="18" t="s">
        <v>111</v>
      </c>
      <c r="K50" s="19">
        <v>5</v>
      </c>
      <c r="L50" s="19">
        <v>3.75</v>
      </c>
      <c r="M50" s="19">
        <v>3.75</v>
      </c>
      <c r="N50" s="20">
        <f t="shared" si="2"/>
        <v>12.5</v>
      </c>
      <c r="O50" s="20">
        <f t="shared" si="3"/>
        <v>200</v>
      </c>
      <c r="P50" s="8">
        <f t="shared" si="4"/>
        <v>12.5</v>
      </c>
      <c r="Q50" s="7"/>
      <c r="R50" s="21"/>
      <c r="S50" s="7"/>
      <c r="T50" s="8" t="s">
        <v>48</v>
      </c>
      <c r="U50" s="23"/>
      <c r="V50" s="24"/>
      <c r="W50" s="24"/>
      <c r="Y50" s="24"/>
    </row>
    <row r="51" spans="1:25" s="25" customFormat="1" ht="24.95" customHeight="1" x14ac:dyDescent="0.25">
      <c r="A51" s="13" t="s">
        <v>54</v>
      </c>
      <c r="B51" s="14">
        <v>10034</v>
      </c>
      <c r="C51" s="15" t="s">
        <v>112</v>
      </c>
      <c r="D51" s="8">
        <v>3</v>
      </c>
      <c r="E51" s="8">
        <v>3</v>
      </c>
      <c r="F51" s="8">
        <f t="shared" si="0"/>
        <v>96</v>
      </c>
      <c r="G51" s="8">
        <f>+F51/16</f>
        <v>6</v>
      </c>
      <c r="H51" s="16" t="s">
        <v>113</v>
      </c>
      <c r="I51" s="17"/>
      <c r="J51" s="18" t="s">
        <v>114</v>
      </c>
      <c r="K51" s="19">
        <v>4</v>
      </c>
      <c r="L51" s="19">
        <v>3</v>
      </c>
      <c r="M51" s="19">
        <v>3</v>
      </c>
      <c r="N51" s="20">
        <f t="shared" si="2"/>
        <v>10</v>
      </c>
      <c r="O51" s="20">
        <f t="shared" si="3"/>
        <v>160</v>
      </c>
      <c r="P51" s="8">
        <f t="shared" si="4"/>
        <v>10</v>
      </c>
      <c r="Q51" s="7" t="s">
        <v>31</v>
      </c>
      <c r="R51" s="21">
        <f t="shared" ref="R51:R60" si="9">+O51/F51</f>
        <v>1.6666666666666667</v>
      </c>
      <c r="S51" s="7">
        <v>100</v>
      </c>
      <c r="T51" s="8" t="s">
        <v>31</v>
      </c>
      <c r="U51" s="23"/>
      <c r="V51" s="24"/>
      <c r="W51" s="24"/>
      <c r="Y51" s="24"/>
    </row>
    <row r="52" spans="1:25" s="25" customFormat="1" ht="24.95" customHeight="1" x14ac:dyDescent="0.25">
      <c r="A52" s="13" t="s">
        <v>61</v>
      </c>
      <c r="B52" s="15"/>
      <c r="C52" s="15"/>
      <c r="D52" s="8"/>
      <c r="E52" s="8"/>
      <c r="F52" s="8">
        <f t="shared" si="0"/>
        <v>0</v>
      </c>
      <c r="G52" s="8"/>
      <c r="H52" s="16" t="s">
        <v>113</v>
      </c>
      <c r="I52" s="17"/>
      <c r="J52" s="18" t="s">
        <v>115</v>
      </c>
      <c r="K52" s="19">
        <v>3</v>
      </c>
      <c r="L52" s="19">
        <v>2.25</v>
      </c>
      <c r="M52" s="19">
        <v>2.25</v>
      </c>
      <c r="N52" s="20">
        <f t="shared" si="2"/>
        <v>7.5</v>
      </c>
      <c r="O52" s="20">
        <f t="shared" si="3"/>
        <v>120</v>
      </c>
      <c r="P52" s="8">
        <f t="shared" si="4"/>
        <v>7.5</v>
      </c>
      <c r="Q52" s="7"/>
      <c r="R52" s="21"/>
      <c r="S52" s="7"/>
      <c r="T52" s="8" t="s">
        <v>48</v>
      </c>
      <c r="U52" s="23"/>
      <c r="V52" s="24"/>
      <c r="W52" s="24"/>
      <c r="Y52" s="24"/>
    </row>
    <row r="53" spans="1:25" s="25" customFormat="1" ht="24.95" customHeight="1" x14ac:dyDescent="0.25">
      <c r="A53" s="13" t="s">
        <v>76</v>
      </c>
      <c r="B53" s="14">
        <v>10135</v>
      </c>
      <c r="C53" s="15" t="s">
        <v>116</v>
      </c>
      <c r="D53" s="8">
        <v>3</v>
      </c>
      <c r="E53" s="8">
        <v>3</v>
      </c>
      <c r="F53" s="8">
        <f t="shared" si="0"/>
        <v>96</v>
      </c>
      <c r="G53" s="8">
        <f t="shared" ref="G53:G60" si="10">+F53/16</f>
        <v>6</v>
      </c>
      <c r="H53" s="16" t="s">
        <v>113</v>
      </c>
      <c r="I53" s="17"/>
      <c r="J53" s="18" t="s">
        <v>117</v>
      </c>
      <c r="K53" s="19">
        <v>4</v>
      </c>
      <c r="L53" s="19">
        <v>3</v>
      </c>
      <c r="M53" s="19">
        <v>3</v>
      </c>
      <c r="N53" s="20">
        <f t="shared" si="2"/>
        <v>10</v>
      </c>
      <c r="O53" s="20">
        <f t="shared" si="3"/>
        <v>160</v>
      </c>
      <c r="P53" s="8">
        <f t="shared" si="4"/>
        <v>10</v>
      </c>
      <c r="Q53" s="7" t="s">
        <v>31</v>
      </c>
      <c r="R53" s="21">
        <f t="shared" si="9"/>
        <v>1.6666666666666667</v>
      </c>
      <c r="S53" s="7">
        <v>100</v>
      </c>
      <c r="T53" s="8" t="s">
        <v>31</v>
      </c>
      <c r="U53" s="23"/>
      <c r="V53" s="24"/>
      <c r="W53" s="24"/>
      <c r="Y53" s="24"/>
    </row>
    <row r="54" spans="1:25" s="25" customFormat="1" ht="24.95" customHeight="1" x14ac:dyDescent="0.2">
      <c r="A54" s="13" t="s">
        <v>113</v>
      </c>
      <c r="B54" s="14">
        <v>10170</v>
      </c>
      <c r="C54" s="15" t="s">
        <v>118</v>
      </c>
      <c r="D54" s="8">
        <v>4</v>
      </c>
      <c r="E54" s="8">
        <v>4</v>
      </c>
      <c r="F54" s="8">
        <f t="shared" si="0"/>
        <v>128</v>
      </c>
      <c r="G54" s="8">
        <f t="shared" si="10"/>
        <v>8</v>
      </c>
      <c r="H54" s="16" t="s">
        <v>113</v>
      </c>
      <c r="I54" s="17"/>
      <c r="J54" s="18" t="s">
        <v>119</v>
      </c>
      <c r="K54" s="19">
        <v>3</v>
      </c>
      <c r="L54" s="34">
        <v>2.25</v>
      </c>
      <c r="M54" s="34">
        <v>2.25</v>
      </c>
      <c r="N54" s="20">
        <f t="shared" si="2"/>
        <v>7.5</v>
      </c>
      <c r="O54" s="20">
        <f t="shared" si="3"/>
        <v>120</v>
      </c>
      <c r="P54" s="8">
        <f t="shared" si="4"/>
        <v>7.5</v>
      </c>
      <c r="Q54" s="7" t="s">
        <v>31</v>
      </c>
      <c r="R54" s="21">
        <f t="shared" si="9"/>
        <v>0.9375</v>
      </c>
      <c r="S54" s="7">
        <v>100</v>
      </c>
      <c r="T54" s="8" t="s">
        <v>31</v>
      </c>
      <c r="U54" s="23"/>
      <c r="V54" s="24"/>
      <c r="W54" s="24"/>
      <c r="Y54" s="24"/>
    </row>
    <row r="55" spans="1:25" s="25" customFormat="1" ht="24.95" customHeight="1" x14ac:dyDescent="0.25">
      <c r="A55" s="13" t="s">
        <v>61</v>
      </c>
      <c r="B55" s="14">
        <v>10156</v>
      </c>
      <c r="C55" s="15" t="s">
        <v>120</v>
      </c>
      <c r="D55" s="8">
        <v>4</v>
      </c>
      <c r="E55" s="8">
        <v>4</v>
      </c>
      <c r="F55" s="8">
        <f t="shared" si="0"/>
        <v>128</v>
      </c>
      <c r="G55" s="8">
        <f t="shared" si="10"/>
        <v>8</v>
      </c>
      <c r="H55" s="16" t="s">
        <v>113</v>
      </c>
      <c r="I55" s="17"/>
      <c r="J55" s="18" t="s">
        <v>121</v>
      </c>
      <c r="K55" s="19">
        <v>4</v>
      </c>
      <c r="L55" s="19">
        <v>3</v>
      </c>
      <c r="M55" s="19">
        <v>3</v>
      </c>
      <c r="N55" s="20">
        <f t="shared" si="2"/>
        <v>10</v>
      </c>
      <c r="O55" s="20">
        <f t="shared" si="3"/>
        <v>160</v>
      </c>
      <c r="P55" s="8">
        <f t="shared" si="4"/>
        <v>10</v>
      </c>
      <c r="Q55" s="7" t="s">
        <v>31</v>
      </c>
      <c r="R55" s="21">
        <f t="shared" si="9"/>
        <v>1.25</v>
      </c>
      <c r="S55" s="7">
        <v>100</v>
      </c>
      <c r="T55" s="8" t="s">
        <v>31</v>
      </c>
      <c r="U55" s="23"/>
      <c r="V55" s="24"/>
      <c r="W55" s="24"/>
      <c r="Y55" s="24"/>
    </row>
    <row r="56" spans="1:25" s="25" customFormat="1" ht="24.95" customHeight="1" x14ac:dyDescent="0.25">
      <c r="A56" s="13" t="s">
        <v>95</v>
      </c>
      <c r="B56" s="14">
        <v>10549</v>
      </c>
      <c r="C56" s="15" t="s">
        <v>122</v>
      </c>
      <c r="D56" s="8">
        <v>2</v>
      </c>
      <c r="E56" s="8">
        <v>2</v>
      </c>
      <c r="F56" s="8">
        <f t="shared" si="0"/>
        <v>64</v>
      </c>
      <c r="G56" s="8">
        <f t="shared" si="10"/>
        <v>4</v>
      </c>
      <c r="H56" s="16" t="s">
        <v>113</v>
      </c>
      <c r="I56" s="17"/>
      <c r="J56" s="18" t="s">
        <v>123</v>
      </c>
      <c r="K56" s="19">
        <v>3</v>
      </c>
      <c r="L56" s="19">
        <v>2.25</v>
      </c>
      <c r="M56" s="19">
        <v>2.25</v>
      </c>
      <c r="N56" s="20">
        <f t="shared" si="2"/>
        <v>7.5</v>
      </c>
      <c r="O56" s="20">
        <f t="shared" si="3"/>
        <v>120</v>
      </c>
      <c r="P56" s="8">
        <f t="shared" si="4"/>
        <v>7.5</v>
      </c>
      <c r="Q56" s="7" t="s">
        <v>31</v>
      </c>
      <c r="R56" s="21">
        <f t="shared" si="9"/>
        <v>1.875</v>
      </c>
      <c r="S56" s="7">
        <v>100</v>
      </c>
      <c r="T56" s="8" t="s">
        <v>31</v>
      </c>
      <c r="U56" s="23"/>
      <c r="V56" s="24"/>
      <c r="W56" s="24"/>
      <c r="Y56" s="24"/>
    </row>
    <row r="57" spans="1:25" s="25" customFormat="1" ht="24.95" customHeight="1" x14ac:dyDescent="0.25">
      <c r="A57" s="13" t="s">
        <v>76</v>
      </c>
      <c r="B57" s="14">
        <v>10132</v>
      </c>
      <c r="C57" s="15" t="s">
        <v>124</v>
      </c>
      <c r="D57" s="8">
        <v>3</v>
      </c>
      <c r="E57" s="8">
        <v>3</v>
      </c>
      <c r="F57" s="8">
        <f t="shared" si="0"/>
        <v>96</v>
      </c>
      <c r="G57" s="8">
        <f t="shared" si="10"/>
        <v>6</v>
      </c>
      <c r="H57" s="16" t="s">
        <v>95</v>
      </c>
      <c r="I57" s="17"/>
      <c r="J57" s="18" t="s">
        <v>125</v>
      </c>
      <c r="K57" s="19">
        <v>3</v>
      </c>
      <c r="L57" s="19">
        <v>2.25</v>
      </c>
      <c r="M57" s="19">
        <v>2.25</v>
      </c>
      <c r="N57" s="20">
        <f t="shared" si="2"/>
        <v>7.5</v>
      </c>
      <c r="O57" s="20">
        <f t="shared" si="3"/>
        <v>120</v>
      </c>
      <c r="P57" s="8">
        <f t="shared" si="4"/>
        <v>7.5</v>
      </c>
      <c r="Q57" s="7" t="s">
        <v>31</v>
      </c>
      <c r="R57" s="21">
        <f t="shared" si="9"/>
        <v>1.25</v>
      </c>
      <c r="S57" s="7">
        <v>100</v>
      </c>
      <c r="T57" s="8" t="s">
        <v>31</v>
      </c>
      <c r="U57" s="23"/>
      <c r="V57" s="24"/>
      <c r="W57" s="24"/>
      <c r="Y57" s="24"/>
    </row>
    <row r="58" spans="1:25" s="25" customFormat="1" ht="24.95" customHeight="1" x14ac:dyDescent="0.25">
      <c r="A58" s="13" t="s">
        <v>41</v>
      </c>
      <c r="B58" s="14">
        <v>10183</v>
      </c>
      <c r="C58" s="15" t="s">
        <v>126</v>
      </c>
      <c r="D58" s="8">
        <v>4</v>
      </c>
      <c r="E58" s="8">
        <v>4</v>
      </c>
      <c r="F58" s="8">
        <f t="shared" si="0"/>
        <v>128</v>
      </c>
      <c r="G58" s="8">
        <f t="shared" si="10"/>
        <v>8</v>
      </c>
      <c r="H58" s="16" t="s">
        <v>95</v>
      </c>
      <c r="I58" s="17"/>
      <c r="J58" s="18" t="s">
        <v>127</v>
      </c>
      <c r="K58" s="19">
        <v>4</v>
      </c>
      <c r="L58" s="19">
        <v>3</v>
      </c>
      <c r="M58" s="19">
        <v>3</v>
      </c>
      <c r="N58" s="20">
        <f t="shared" si="2"/>
        <v>10</v>
      </c>
      <c r="O58" s="20">
        <f t="shared" si="3"/>
        <v>160</v>
      </c>
      <c r="P58" s="8">
        <f t="shared" si="4"/>
        <v>10</v>
      </c>
      <c r="Q58" s="7" t="s">
        <v>31</v>
      </c>
      <c r="R58" s="21">
        <f t="shared" si="9"/>
        <v>1.25</v>
      </c>
      <c r="S58" s="7">
        <v>100</v>
      </c>
      <c r="T58" s="8" t="s">
        <v>31</v>
      </c>
      <c r="U58" s="23"/>
      <c r="V58" s="24"/>
      <c r="W58" s="24"/>
      <c r="Y58" s="24"/>
    </row>
    <row r="59" spans="1:25" s="25" customFormat="1" ht="24.95" customHeight="1" x14ac:dyDescent="0.25">
      <c r="A59" s="13" t="s">
        <v>113</v>
      </c>
      <c r="B59" s="14">
        <v>10176</v>
      </c>
      <c r="C59" s="15" t="s">
        <v>128</v>
      </c>
      <c r="D59" s="8">
        <v>4</v>
      </c>
      <c r="E59" s="8">
        <v>4</v>
      </c>
      <c r="F59" s="8">
        <f t="shared" si="0"/>
        <v>128</v>
      </c>
      <c r="G59" s="8">
        <f t="shared" si="10"/>
        <v>8</v>
      </c>
      <c r="H59" s="16" t="s">
        <v>95</v>
      </c>
      <c r="I59" s="17"/>
      <c r="J59" s="18" t="s">
        <v>129</v>
      </c>
      <c r="K59" s="19">
        <v>3</v>
      </c>
      <c r="L59" s="19">
        <v>2.25</v>
      </c>
      <c r="M59" s="19">
        <v>2.25</v>
      </c>
      <c r="N59" s="20">
        <f t="shared" si="2"/>
        <v>7.5</v>
      </c>
      <c r="O59" s="20">
        <f t="shared" si="3"/>
        <v>120</v>
      </c>
      <c r="P59" s="8">
        <f t="shared" si="4"/>
        <v>7.5</v>
      </c>
      <c r="Q59" s="7" t="s">
        <v>31</v>
      </c>
      <c r="R59" s="21">
        <f t="shared" si="9"/>
        <v>0.9375</v>
      </c>
      <c r="S59" s="7">
        <v>100</v>
      </c>
      <c r="T59" s="8" t="s">
        <v>31</v>
      </c>
      <c r="U59" s="23"/>
      <c r="V59" s="24"/>
      <c r="W59" s="24"/>
      <c r="Y59" s="24"/>
    </row>
    <row r="60" spans="1:25" s="25" customFormat="1" ht="24.95" customHeight="1" x14ac:dyDescent="0.25">
      <c r="A60" s="13" t="s">
        <v>41</v>
      </c>
      <c r="B60" s="14">
        <v>10185</v>
      </c>
      <c r="C60" s="15" t="s">
        <v>130</v>
      </c>
      <c r="D60" s="8">
        <v>3</v>
      </c>
      <c r="E60" s="8">
        <v>3</v>
      </c>
      <c r="F60" s="8">
        <f t="shared" si="0"/>
        <v>96</v>
      </c>
      <c r="G60" s="8">
        <f t="shared" si="10"/>
        <v>6</v>
      </c>
      <c r="H60" s="16" t="s">
        <v>95</v>
      </c>
      <c r="I60" s="17"/>
      <c r="J60" s="18" t="s">
        <v>131</v>
      </c>
      <c r="K60" s="29">
        <v>4</v>
      </c>
      <c r="L60" s="29">
        <v>3</v>
      </c>
      <c r="M60" s="29">
        <v>3</v>
      </c>
      <c r="N60" s="20">
        <f t="shared" si="2"/>
        <v>10</v>
      </c>
      <c r="O60" s="20">
        <f t="shared" si="3"/>
        <v>160</v>
      </c>
      <c r="P60" s="8">
        <f t="shared" si="4"/>
        <v>10</v>
      </c>
      <c r="Q60" s="7" t="s">
        <v>31</v>
      </c>
      <c r="R60" s="21">
        <f t="shared" si="9"/>
        <v>1.6666666666666667</v>
      </c>
      <c r="S60" s="7">
        <v>100</v>
      </c>
      <c r="T60" s="8" t="s">
        <v>31</v>
      </c>
      <c r="U60" s="23"/>
      <c r="V60" s="24"/>
      <c r="W60" s="24"/>
      <c r="Y60" s="24"/>
    </row>
    <row r="61" spans="1:25" s="25" customFormat="1" ht="24.95" customHeight="1" x14ac:dyDescent="0.25">
      <c r="A61" s="13" t="s">
        <v>95</v>
      </c>
      <c r="B61" s="15"/>
      <c r="C61" s="15"/>
      <c r="D61" s="8"/>
      <c r="E61" s="8"/>
      <c r="F61" s="8">
        <f t="shared" si="0"/>
        <v>0</v>
      </c>
      <c r="G61" s="8"/>
      <c r="H61" s="16" t="s">
        <v>95</v>
      </c>
      <c r="I61" s="17"/>
      <c r="J61" s="18" t="s">
        <v>132</v>
      </c>
      <c r="K61" s="19">
        <v>3</v>
      </c>
      <c r="L61" s="19">
        <v>2.25</v>
      </c>
      <c r="M61" s="19">
        <v>2.25</v>
      </c>
      <c r="N61" s="20">
        <f t="shared" si="2"/>
        <v>7.5</v>
      </c>
      <c r="O61" s="20">
        <f t="shared" si="3"/>
        <v>120</v>
      </c>
      <c r="P61" s="8">
        <f t="shared" si="4"/>
        <v>7.5</v>
      </c>
      <c r="Q61" s="7"/>
      <c r="R61" s="21"/>
      <c r="S61" s="7"/>
      <c r="T61" s="8" t="s">
        <v>133</v>
      </c>
      <c r="U61" s="23"/>
      <c r="V61" s="24"/>
      <c r="W61" s="24"/>
      <c r="Y61" s="24"/>
    </row>
    <row r="62" spans="1:25" s="25" customFormat="1" ht="24.95" customHeight="1" x14ac:dyDescent="0.25">
      <c r="A62" s="13" t="s">
        <v>95</v>
      </c>
      <c r="B62" s="15"/>
      <c r="C62" s="15"/>
      <c r="D62" s="8"/>
      <c r="E62" s="8"/>
      <c r="F62" s="8">
        <f t="shared" si="0"/>
        <v>0</v>
      </c>
      <c r="G62" s="8"/>
      <c r="H62" s="16" t="s">
        <v>95</v>
      </c>
      <c r="I62" s="17"/>
      <c r="J62" s="18" t="s">
        <v>134</v>
      </c>
      <c r="K62" s="19">
        <v>5</v>
      </c>
      <c r="L62" s="19">
        <v>3.75</v>
      </c>
      <c r="M62" s="19">
        <v>3.75</v>
      </c>
      <c r="N62" s="20">
        <f t="shared" si="2"/>
        <v>12.5</v>
      </c>
      <c r="O62" s="20">
        <f t="shared" si="3"/>
        <v>200</v>
      </c>
      <c r="P62" s="8">
        <f t="shared" si="4"/>
        <v>12.5</v>
      </c>
      <c r="Q62" s="7"/>
      <c r="R62" s="21"/>
      <c r="S62" s="7"/>
      <c r="T62" s="8" t="s">
        <v>133</v>
      </c>
      <c r="U62" s="23"/>
      <c r="V62" s="24"/>
      <c r="W62" s="24"/>
      <c r="Y62" s="24"/>
    </row>
    <row r="63" spans="1:25" s="25" customFormat="1" ht="24.95" customHeight="1" x14ac:dyDescent="0.25">
      <c r="A63" s="13" t="s">
        <v>95</v>
      </c>
      <c r="B63" s="15"/>
      <c r="C63" s="15"/>
      <c r="D63" s="8"/>
      <c r="E63" s="8"/>
      <c r="F63" s="8">
        <f t="shared" si="0"/>
        <v>0</v>
      </c>
      <c r="G63" s="8"/>
      <c r="H63" s="16" t="s">
        <v>41</v>
      </c>
      <c r="I63" s="17"/>
      <c r="J63" s="18" t="s">
        <v>135</v>
      </c>
      <c r="K63" s="19">
        <v>3</v>
      </c>
      <c r="L63" s="19">
        <v>2.25</v>
      </c>
      <c r="M63" s="19">
        <v>2.25</v>
      </c>
      <c r="N63" s="20">
        <f t="shared" si="2"/>
        <v>7.5</v>
      </c>
      <c r="O63" s="20">
        <f t="shared" si="3"/>
        <v>120</v>
      </c>
      <c r="P63" s="8">
        <f t="shared" si="4"/>
        <v>7.5</v>
      </c>
      <c r="Q63" s="7"/>
      <c r="R63" s="21"/>
      <c r="S63" s="7"/>
      <c r="T63" s="8" t="s">
        <v>133</v>
      </c>
      <c r="U63" s="23"/>
      <c r="V63" s="24"/>
      <c r="W63" s="24"/>
      <c r="Y63" s="24"/>
    </row>
    <row r="64" spans="1:25" s="25" customFormat="1" ht="24.95" customHeight="1" x14ac:dyDescent="0.25">
      <c r="A64" s="13" t="s">
        <v>113</v>
      </c>
      <c r="B64" s="14">
        <v>10175</v>
      </c>
      <c r="C64" s="15" t="s">
        <v>136</v>
      </c>
      <c r="D64" s="8">
        <v>4</v>
      </c>
      <c r="E64" s="8">
        <v>4</v>
      </c>
      <c r="F64" s="8">
        <f t="shared" si="0"/>
        <v>128</v>
      </c>
      <c r="G64" s="8">
        <f>+F64/16</f>
        <v>8</v>
      </c>
      <c r="H64" s="16" t="s">
        <v>41</v>
      </c>
      <c r="I64" s="17"/>
      <c r="J64" s="18" t="s">
        <v>137</v>
      </c>
      <c r="K64" s="19">
        <v>3</v>
      </c>
      <c r="L64" s="19">
        <v>2.25</v>
      </c>
      <c r="M64" s="19">
        <v>2.25</v>
      </c>
      <c r="N64" s="20">
        <f t="shared" si="2"/>
        <v>7.5</v>
      </c>
      <c r="O64" s="20">
        <f t="shared" si="3"/>
        <v>120</v>
      </c>
      <c r="P64" s="8">
        <f t="shared" si="4"/>
        <v>7.5</v>
      </c>
      <c r="Q64" s="7" t="s">
        <v>31</v>
      </c>
      <c r="R64" s="21">
        <f t="shared" ref="R64" si="11">+O64/F64</f>
        <v>0.9375</v>
      </c>
      <c r="S64" s="7">
        <v>100</v>
      </c>
      <c r="T64" s="8" t="s">
        <v>31</v>
      </c>
      <c r="U64" s="23"/>
      <c r="V64" s="24"/>
      <c r="W64" s="24"/>
      <c r="Y64" s="24"/>
    </row>
    <row r="65" spans="1:25" s="25" customFormat="1" ht="24.95" customHeight="1" x14ac:dyDescent="0.25">
      <c r="A65" s="13" t="s">
        <v>95</v>
      </c>
      <c r="B65" s="15"/>
      <c r="C65" s="15"/>
      <c r="D65" s="8"/>
      <c r="E65" s="8"/>
      <c r="F65" s="8">
        <f t="shared" si="0"/>
        <v>0</v>
      </c>
      <c r="G65" s="8"/>
      <c r="H65" s="16" t="s">
        <v>41</v>
      </c>
      <c r="I65" s="17"/>
      <c r="J65" s="18" t="s">
        <v>138</v>
      </c>
      <c r="K65" s="19">
        <v>3</v>
      </c>
      <c r="L65" s="19">
        <v>2.25</v>
      </c>
      <c r="M65" s="19">
        <v>2.25</v>
      </c>
      <c r="N65" s="20">
        <f t="shared" si="2"/>
        <v>7.5</v>
      </c>
      <c r="O65" s="20">
        <f t="shared" si="3"/>
        <v>120</v>
      </c>
      <c r="P65" s="8">
        <f t="shared" si="4"/>
        <v>7.5</v>
      </c>
      <c r="Q65" s="7"/>
      <c r="R65" s="21"/>
      <c r="S65" s="7"/>
      <c r="T65" s="8" t="s">
        <v>48</v>
      </c>
      <c r="U65" s="23"/>
      <c r="V65" s="24"/>
      <c r="W65" s="24"/>
      <c r="Y65" s="24"/>
    </row>
    <row r="66" spans="1:25" s="25" customFormat="1" ht="24.95" customHeight="1" x14ac:dyDescent="0.25">
      <c r="A66" s="13" t="s">
        <v>95</v>
      </c>
      <c r="B66" s="15"/>
      <c r="C66" s="15"/>
      <c r="D66" s="8"/>
      <c r="E66" s="8"/>
      <c r="F66" s="8">
        <f t="shared" si="0"/>
        <v>0</v>
      </c>
      <c r="G66" s="8"/>
      <c r="H66" s="16" t="s">
        <v>41</v>
      </c>
      <c r="I66" s="17"/>
      <c r="J66" s="18" t="s">
        <v>132</v>
      </c>
      <c r="K66" s="19">
        <v>7</v>
      </c>
      <c r="L66" s="19">
        <v>5.25</v>
      </c>
      <c r="M66" s="19">
        <v>5.25</v>
      </c>
      <c r="N66" s="20">
        <f t="shared" si="2"/>
        <v>17.5</v>
      </c>
      <c r="O66" s="20">
        <f t="shared" si="3"/>
        <v>280</v>
      </c>
      <c r="P66" s="8">
        <f t="shared" si="4"/>
        <v>17.5</v>
      </c>
      <c r="Q66" s="7"/>
      <c r="R66" s="21"/>
      <c r="S66" s="7"/>
      <c r="T66" s="8" t="s">
        <v>133</v>
      </c>
      <c r="U66" s="23"/>
      <c r="V66" s="24"/>
      <c r="W66" s="24"/>
      <c r="Y66" s="24"/>
    </row>
    <row r="67" spans="1:25" s="25" customFormat="1" ht="24.95" customHeight="1" x14ac:dyDescent="0.25">
      <c r="A67" s="13" t="s">
        <v>95</v>
      </c>
      <c r="B67" s="14">
        <v>10180</v>
      </c>
      <c r="C67" s="15" t="s">
        <v>139</v>
      </c>
      <c r="D67" s="8">
        <v>3</v>
      </c>
      <c r="E67" s="8">
        <v>3</v>
      </c>
      <c r="F67" s="8">
        <f t="shared" si="0"/>
        <v>96</v>
      </c>
      <c r="G67" s="8">
        <f>+F67/16</f>
        <v>6</v>
      </c>
      <c r="H67" s="16" t="s">
        <v>41</v>
      </c>
      <c r="I67" s="17"/>
      <c r="J67" s="18" t="s">
        <v>140</v>
      </c>
      <c r="K67" s="19">
        <v>3</v>
      </c>
      <c r="L67" s="19">
        <v>2.25</v>
      </c>
      <c r="M67" s="19">
        <v>2.25</v>
      </c>
      <c r="N67" s="20">
        <f t="shared" si="2"/>
        <v>7.5</v>
      </c>
      <c r="O67" s="20">
        <f t="shared" si="3"/>
        <v>120</v>
      </c>
      <c r="P67" s="8">
        <f t="shared" si="4"/>
        <v>7.5</v>
      </c>
      <c r="Q67" s="7" t="s">
        <v>31</v>
      </c>
      <c r="R67" s="21">
        <f t="shared" ref="R67" si="12">+O67/F67</f>
        <v>1.25</v>
      </c>
      <c r="S67" s="7">
        <v>100</v>
      </c>
      <c r="T67" s="8" t="s">
        <v>31</v>
      </c>
      <c r="U67" s="23"/>
      <c r="V67" s="24"/>
      <c r="W67" s="24"/>
      <c r="Y67" s="24"/>
    </row>
    <row r="68" spans="1:25" s="25" customFormat="1" ht="24.95" customHeight="1" x14ac:dyDescent="0.25">
      <c r="A68" s="13" t="s">
        <v>41</v>
      </c>
      <c r="B68" s="14">
        <v>10181</v>
      </c>
      <c r="C68" s="15" t="s">
        <v>141</v>
      </c>
      <c r="D68" s="8">
        <v>4</v>
      </c>
      <c r="E68" s="8">
        <v>4</v>
      </c>
      <c r="F68" s="8">
        <f t="shared" si="0"/>
        <v>128</v>
      </c>
      <c r="G68" s="8">
        <f>+F68/16</f>
        <v>8</v>
      </c>
      <c r="H68" s="16"/>
      <c r="I68" s="17"/>
      <c r="J68" s="18"/>
      <c r="K68" s="19"/>
      <c r="L68" s="19"/>
      <c r="M68" s="19"/>
      <c r="N68" s="20"/>
      <c r="O68" s="20"/>
      <c r="P68" s="8"/>
      <c r="Q68" s="7"/>
      <c r="R68" s="21"/>
      <c r="S68" s="7"/>
      <c r="T68" s="8" t="s">
        <v>40</v>
      </c>
      <c r="U68" s="23"/>
      <c r="V68" s="24"/>
      <c r="W68" s="24"/>
      <c r="Y68" s="24"/>
    </row>
    <row r="69" spans="1:25" s="25" customFormat="1" ht="24.95" customHeight="1" x14ac:dyDescent="0.25">
      <c r="A69" s="13" t="s">
        <v>85</v>
      </c>
      <c r="B69" s="14">
        <v>10177</v>
      </c>
      <c r="C69" s="15" t="s">
        <v>142</v>
      </c>
      <c r="D69" s="8">
        <v>4</v>
      </c>
      <c r="E69" s="8">
        <v>4</v>
      </c>
      <c r="F69" s="8">
        <f t="shared" si="0"/>
        <v>128</v>
      </c>
      <c r="G69" s="8">
        <f>+F69/16</f>
        <v>8</v>
      </c>
      <c r="H69" s="16"/>
      <c r="I69" s="17"/>
      <c r="J69" s="18"/>
      <c r="K69" s="19"/>
      <c r="L69" s="19"/>
      <c r="M69" s="19"/>
      <c r="N69" s="20"/>
      <c r="O69" s="20"/>
      <c r="P69" s="8"/>
      <c r="Q69" s="7"/>
      <c r="R69" s="21"/>
      <c r="S69" s="7"/>
      <c r="T69" s="8" t="s">
        <v>40</v>
      </c>
      <c r="U69" s="23"/>
      <c r="V69" s="24"/>
      <c r="W69" s="24"/>
      <c r="Y69" s="24"/>
    </row>
    <row r="70" spans="1:25" s="25" customFormat="1" ht="24.95" customHeight="1" x14ac:dyDescent="0.25">
      <c r="A70" s="13" t="s">
        <v>85</v>
      </c>
      <c r="B70" s="14">
        <v>10178</v>
      </c>
      <c r="C70" s="15" t="s">
        <v>143</v>
      </c>
      <c r="D70" s="8">
        <v>3</v>
      </c>
      <c r="E70" s="8">
        <v>3</v>
      </c>
      <c r="F70" s="8">
        <f t="shared" si="0"/>
        <v>96</v>
      </c>
      <c r="G70" s="8">
        <f>+F70/16</f>
        <v>6</v>
      </c>
      <c r="H70" s="16"/>
      <c r="I70" s="17"/>
      <c r="J70" s="18"/>
      <c r="K70" s="19"/>
      <c r="L70" s="19"/>
      <c r="M70" s="19"/>
      <c r="N70" s="20"/>
      <c r="O70" s="20"/>
      <c r="P70" s="8"/>
      <c r="Q70" s="7"/>
      <c r="R70" s="21"/>
      <c r="S70" s="7"/>
      <c r="T70" s="8" t="s">
        <v>40</v>
      </c>
      <c r="U70" s="23"/>
      <c r="V70" s="24"/>
      <c r="W70" s="24"/>
      <c r="Y70" s="24"/>
    </row>
    <row r="71" spans="1:25" s="25" customFormat="1" ht="24.95" customHeight="1" x14ac:dyDescent="0.25">
      <c r="A71" s="13" t="s">
        <v>41</v>
      </c>
      <c r="B71" s="15"/>
      <c r="C71" s="15"/>
      <c r="D71" s="8"/>
      <c r="E71" s="8"/>
      <c r="F71" s="8"/>
      <c r="G71" s="8"/>
      <c r="H71" s="16" t="s">
        <v>41</v>
      </c>
      <c r="I71" s="17"/>
      <c r="J71" s="18" t="s">
        <v>144</v>
      </c>
      <c r="K71" s="19">
        <v>2</v>
      </c>
      <c r="L71" s="19">
        <v>1.5</v>
      </c>
      <c r="M71" s="19">
        <v>1.5</v>
      </c>
      <c r="N71" s="20">
        <f t="shared" si="2"/>
        <v>5</v>
      </c>
      <c r="O71" s="20">
        <f t="shared" si="3"/>
        <v>80</v>
      </c>
      <c r="P71" s="8">
        <f t="shared" si="4"/>
        <v>5</v>
      </c>
      <c r="Q71" s="7"/>
      <c r="R71" s="21"/>
      <c r="S71" s="7"/>
      <c r="T71" s="8" t="s">
        <v>48</v>
      </c>
      <c r="U71" s="23"/>
      <c r="V71" s="24"/>
      <c r="W71" s="24"/>
      <c r="Y71" s="24"/>
    </row>
    <row r="72" spans="1:25" s="25" customFormat="1" ht="24.95" customHeight="1" x14ac:dyDescent="0.25">
      <c r="A72" s="124" t="s">
        <v>145</v>
      </c>
      <c r="B72" s="124"/>
      <c r="C72" s="124"/>
      <c r="D72" s="124"/>
      <c r="E72" s="124"/>
      <c r="F72" s="124"/>
      <c r="G72" s="124"/>
      <c r="H72" s="124"/>
      <c r="I72" s="124"/>
      <c r="J72" s="125"/>
      <c r="K72" s="35"/>
      <c r="L72" s="35"/>
      <c r="M72" s="35"/>
      <c r="N72" s="36"/>
      <c r="O72" s="36"/>
      <c r="P72" s="37"/>
      <c r="Q72" s="38"/>
      <c r="R72" s="39"/>
      <c r="S72" s="38"/>
      <c r="T72" s="37"/>
      <c r="U72" s="40"/>
      <c r="V72" s="24"/>
      <c r="W72" s="24"/>
      <c r="Y72" s="24"/>
    </row>
    <row r="73" spans="1:25" s="25" customFormat="1" ht="10.5" customHeight="1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35"/>
      <c r="L73" s="35"/>
      <c r="M73" s="35"/>
      <c r="N73" s="36"/>
      <c r="O73" s="36"/>
      <c r="P73" s="37"/>
      <c r="Q73" s="38"/>
      <c r="R73" s="39"/>
      <c r="S73" s="38"/>
      <c r="T73" s="37"/>
      <c r="U73" s="40"/>
      <c r="V73" s="24"/>
      <c r="W73" s="24"/>
      <c r="Y73" s="24"/>
    </row>
    <row r="74" spans="1:25" s="25" customFormat="1" ht="24.95" customHeight="1" x14ac:dyDescent="0.25">
      <c r="A74" s="124" t="s">
        <v>146</v>
      </c>
      <c r="B74" s="124"/>
      <c r="C74" s="124"/>
      <c r="D74" s="124"/>
      <c r="E74" s="124"/>
      <c r="F74" s="124"/>
      <c r="G74" s="124"/>
      <c r="H74" s="124"/>
      <c r="I74" s="124"/>
      <c r="J74" s="124"/>
      <c r="K74" s="35"/>
      <c r="L74" s="35"/>
      <c r="M74" s="35"/>
      <c r="N74" s="36"/>
      <c r="O74" s="36"/>
      <c r="P74" s="37"/>
      <c r="Q74" s="38"/>
      <c r="R74" s="39"/>
      <c r="S74" s="38"/>
      <c r="T74" s="37"/>
      <c r="U74" s="40"/>
      <c r="V74" s="24"/>
      <c r="W74" s="24"/>
      <c r="Y74" s="24"/>
    </row>
    <row r="75" spans="1:25" s="25" customFormat="1" ht="24.95" customHeight="1" x14ac:dyDescent="0.25">
      <c r="A75" s="41"/>
      <c r="B75" s="42"/>
      <c r="C75" s="42"/>
      <c r="D75" s="37"/>
      <c r="E75" s="37"/>
      <c r="F75" s="37"/>
      <c r="G75" s="37"/>
      <c r="H75" s="43"/>
      <c r="I75" s="44"/>
      <c r="J75" s="45"/>
      <c r="K75" s="35"/>
      <c r="L75" s="35"/>
      <c r="M75" s="35"/>
      <c r="N75" s="36"/>
      <c r="O75" s="36"/>
      <c r="P75" s="37"/>
      <c r="Q75" s="38"/>
      <c r="R75" s="39"/>
      <c r="S75" s="38"/>
      <c r="T75" s="37"/>
      <c r="U75" s="40"/>
      <c r="V75" s="24"/>
      <c r="W75" s="24"/>
      <c r="Y75" s="24"/>
    </row>
  </sheetData>
  <mergeCells count="71">
    <mergeCell ref="A6:A8"/>
    <mergeCell ref="B6:C7"/>
    <mergeCell ref="D6:G6"/>
    <mergeCell ref="H6:H8"/>
    <mergeCell ref="I6:J7"/>
    <mergeCell ref="C2:P2"/>
    <mergeCell ref="B4:G4"/>
    <mergeCell ref="I4:U4"/>
    <mergeCell ref="B5:G5"/>
    <mergeCell ref="I5:U5"/>
    <mergeCell ref="K6:M6"/>
    <mergeCell ref="N6:P6"/>
    <mergeCell ref="Q6:T7"/>
    <mergeCell ref="H10:H11"/>
    <mergeCell ref="I10:I11"/>
    <mergeCell ref="J10:J11"/>
    <mergeCell ref="K10:K11"/>
    <mergeCell ref="L10:L11"/>
    <mergeCell ref="M10:M11"/>
    <mergeCell ref="N10:N11"/>
    <mergeCell ref="U10:U11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O10:O11"/>
    <mergeCell ref="P10:P11"/>
    <mergeCell ref="Q10:Q11"/>
    <mergeCell ref="R10:R11"/>
    <mergeCell ref="S10:S11"/>
    <mergeCell ref="T10:T11"/>
    <mergeCell ref="H40:H41"/>
    <mergeCell ref="I40:I41"/>
    <mergeCell ref="J40:J41"/>
    <mergeCell ref="K40:K41"/>
    <mergeCell ref="L40:L41"/>
    <mergeCell ref="Q27:Q28"/>
    <mergeCell ref="R27:R28"/>
    <mergeCell ref="S27:S28"/>
    <mergeCell ref="T27:T28"/>
    <mergeCell ref="U27:U28"/>
    <mergeCell ref="S40:S41"/>
    <mergeCell ref="T40:T41"/>
    <mergeCell ref="U40:U41"/>
    <mergeCell ref="H48:H49"/>
    <mergeCell ref="I48:I49"/>
    <mergeCell ref="J48:J49"/>
    <mergeCell ref="K48:K49"/>
    <mergeCell ref="L48:L49"/>
    <mergeCell ref="M48:M49"/>
    <mergeCell ref="N48:N49"/>
    <mergeCell ref="M40:M41"/>
    <mergeCell ref="N40:N41"/>
    <mergeCell ref="O40:O41"/>
    <mergeCell ref="P40:P41"/>
    <mergeCell ref="Q40:Q41"/>
    <mergeCell ref="R40:R41"/>
    <mergeCell ref="U48:U49"/>
    <mergeCell ref="A72:J73"/>
    <mergeCell ref="A74:J74"/>
    <mergeCell ref="O48:O49"/>
    <mergeCell ref="P48:P49"/>
    <mergeCell ref="Q48:Q49"/>
    <mergeCell ref="R48:R49"/>
    <mergeCell ref="S48:S49"/>
    <mergeCell ref="T48:T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Cambio de malla</vt:lpstr>
      <vt:lpstr>Mantenerse malla 2013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DIR-ADM-EMPRESAS</dc:creator>
  <cp:lastModifiedBy>ASUS-3</cp:lastModifiedBy>
  <dcterms:created xsi:type="dcterms:W3CDTF">2018-07-05T15:33:14Z</dcterms:created>
  <dcterms:modified xsi:type="dcterms:W3CDTF">2018-07-06T15:37:41Z</dcterms:modified>
</cp:coreProperties>
</file>