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-ADM-EMPRESAS\Documents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E85" i="1"/>
  <c r="D85" i="1"/>
  <c r="G84" i="1"/>
  <c r="G83" i="1"/>
  <c r="G82" i="1"/>
  <c r="G81" i="1"/>
  <c r="G80" i="1"/>
  <c r="J79" i="1"/>
  <c r="M79" i="1" s="1"/>
  <c r="Q79" i="1" s="1"/>
  <c r="I79" i="1"/>
  <c r="G79" i="1"/>
  <c r="J78" i="1"/>
  <c r="G78" i="1"/>
  <c r="I78" i="1" s="1"/>
  <c r="M77" i="1"/>
  <c r="F76" i="1"/>
  <c r="E76" i="1"/>
  <c r="D76" i="1"/>
  <c r="G75" i="1"/>
  <c r="J75" i="1" s="1"/>
  <c r="M75" i="1" s="1"/>
  <c r="Q75" i="1" s="1"/>
  <c r="G74" i="1"/>
  <c r="G73" i="1"/>
  <c r="J72" i="1"/>
  <c r="M72" i="1" s="1"/>
  <c r="Q72" i="1" s="1"/>
  <c r="I72" i="1"/>
  <c r="G72" i="1"/>
  <c r="J71" i="1"/>
  <c r="M71" i="1" s="1"/>
  <c r="I71" i="1"/>
  <c r="G71" i="1"/>
  <c r="J70" i="1"/>
  <c r="G70" i="1"/>
  <c r="I70" i="1" s="1"/>
  <c r="M69" i="1"/>
  <c r="F68" i="1"/>
  <c r="E68" i="1"/>
  <c r="D68" i="1"/>
  <c r="J67" i="1"/>
  <c r="M67" i="1" s="1"/>
  <c r="G67" i="1"/>
  <c r="I67" i="1" s="1"/>
  <c r="J66" i="1"/>
  <c r="M66" i="1" s="1"/>
  <c r="G66" i="1"/>
  <c r="I66" i="1" s="1"/>
  <c r="G65" i="1"/>
  <c r="J65" i="1" s="1"/>
  <c r="M65" i="1" s="1"/>
  <c r="Q65" i="1" s="1"/>
  <c r="G64" i="1"/>
  <c r="G63" i="1"/>
  <c r="J62" i="1"/>
  <c r="M62" i="1" s="1"/>
  <c r="I62" i="1"/>
  <c r="G62" i="1"/>
  <c r="J61" i="1"/>
  <c r="M61" i="1" s="1"/>
  <c r="Q61" i="1" s="1"/>
  <c r="G61" i="1"/>
  <c r="I61" i="1" s="1"/>
  <c r="G60" i="1"/>
  <c r="M59" i="1"/>
  <c r="F58" i="1"/>
  <c r="E58" i="1"/>
  <c r="D58" i="1"/>
  <c r="G57" i="1"/>
  <c r="Q56" i="1"/>
  <c r="I56" i="1"/>
  <c r="G56" i="1"/>
  <c r="J56" i="1" s="1"/>
  <c r="M56" i="1" s="1"/>
  <c r="J55" i="1"/>
  <c r="M55" i="1" s="1"/>
  <c r="Q55" i="1" s="1"/>
  <c r="I55" i="1"/>
  <c r="G55" i="1"/>
  <c r="J54" i="1"/>
  <c r="M54" i="1" s="1"/>
  <c r="Q54" i="1" s="1"/>
  <c r="G54" i="1"/>
  <c r="I54" i="1" s="1"/>
  <c r="G53" i="1"/>
  <c r="I52" i="1"/>
  <c r="G52" i="1"/>
  <c r="J52" i="1" s="1"/>
  <c r="M51" i="1"/>
  <c r="F50" i="1"/>
  <c r="E50" i="1"/>
  <c r="D50" i="1"/>
  <c r="I49" i="1"/>
  <c r="G49" i="1"/>
  <c r="J49" i="1" s="1"/>
  <c r="M49" i="1" s="1"/>
  <c r="J48" i="1"/>
  <c r="M48" i="1" s="1"/>
  <c r="Q48" i="1" s="1"/>
  <c r="I48" i="1"/>
  <c r="G48" i="1"/>
  <c r="J47" i="1"/>
  <c r="M47" i="1" s="1"/>
  <c r="Q47" i="1" s="1"/>
  <c r="G47" i="1"/>
  <c r="I47" i="1" s="1"/>
  <c r="G46" i="1"/>
  <c r="Q45" i="1"/>
  <c r="I45" i="1"/>
  <c r="G45" i="1"/>
  <c r="J45" i="1" s="1"/>
  <c r="M45" i="1" s="1"/>
  <c r="J44" i="1"/>
  <c r="M44" i="1" s="1"/>
  <c r="Q44" i="1" s="1"/>
  <c r="I44" i="1"/>
  <c r="G44" i="1"/>
  <c r="J43" i="1"/>
  <c r="M43" i="1" s="1"/>
  <c r="I43" i="1"/>
  <c r="G43" i="1"/>
  <c r="M42" i="1"/>
  <c r="Q42" i="1" s="1"/>
  <c r="J42" i="1"/>
  <c r="G42" i="1"/>
  <c r="G50" i="1" s="1"/>
  <c r="M41" i="1"/>
  <c r="F40" i="1"/>
  <c r="E40" i="1"/>
  <c r="D40" i="1"/>
  <c r="J39" i="1"/>
  <c r="M39" i="1" s="1"/>
  <c r="G39" i="1"/>
  <c r="I39" i="1" s="1"/>
  <c r="G38" i="1"/>
  <c r="Q37" i="1"/>
  <c r="I37" i="1"/>
  <c r="G37" i="1"/>
  <c r="J37" i="1" s="1"/>
  <c r="M37" i="1" s="1"/>
  <c r="J36" i="1"/>
  <c r="M36" i="1" s="1"/>
  <c r="Q36" i="1" s="1"/>
  <c r="I36" i="1"/>
  <c r="G36" i="1"/>
  <c r="J35" i="1"/>
  <c r="M35" i="1" s="1"/>
  <c r="Q35" i="1" s="1"/>
  <c r="G35" i="1"/>
  <c r="I35" i="1" s="1"/>
  <c r="G34" i="1"/>
  <c r="I33" i="1"/>
  <c r="G33" i="1"/>
  <c r="J33" i="1" s="1"/>
  <c r="M32" i="1"/>
  <c r="F31" i="1"/>
  <c r="E31" i="1"/>
  <c r="D31" i="1"/>
  <c r="J30" i="1"/>
  <c r="M30" i="1" s="1"/>
  <c r="Q30" i="1" s="1"/>
  <c r="I30" i="1"/>
  <c r="G30" i="1"/>
  <c r="J29" i="1"/>
  <c r="M29" i="1" s="1"/>
  <c r="Q29" i="1" s="1"/>
  <c r="G29" i="1"/>
  <c r="I29" i="1" s="1"/>
  <c r="G28" i="1"/>
  <c r="J27" i="1"/>
  <c r="M27" i="1" s="1"/>
  <c r="Q27" i="1" s="1"/>
  <c r="I27" i="1"/>
  <c r="Q26" i="1"/>
  <c r="G26" i="1"/>
  <c r="J26" i="1" s="1"/>
  <c r="M26" i="1" s="1"/>
  <c r="J25" i="1"/>
  <c r="M25" i="1" s="1"/>
  <c r="Q25" i="1" s="1"/>
  <c r="I25" i="1"/>
  <c r="G25" i="1"/>
  <c r="M24" i="1"/>
  <c r="F23" i="1"/>
  <c r="E23" i="1"/>
  <c r="D23" i="1"/>
  <c r="M22" i="1"/>
  <c r="Q22" i="1" s="1"/>
  <c r="J22" i="1"/>
  <c r="G22" i="1"/>
  <c r="I22" i="1" s="1"/>
  <c r="G21" i="1"/>
  <c r="G20" i="1"/>
  <c r="G19" i="1"/>
  <c r="J19" i="1" s="1"/>
  <c r="M19" i="1" s="1"/>
  <c r="J18" i="1"/>
  <c r="M18" i="1" s="1"/>
  <c r="Q18" i="1" s="1"/>
  <c r="I18" i="1"/>
  <c r="G18" i="1"/>
  <c r="J17" i="1"/>
  <c r="M17" i="1" s="1"/>
  <c r="Q17" i="1" s="1"/>
  <c r="G17" i="1"/>
  <c r="I17" i="1" s="1"/>
  <c r="G16" i="1"/>
  <c r="M15" i="1"/>
  <c r="J14" i="1"/>
  <c r="M14" i="1" s="1"/>
  <c r="Q14" i="1" s="1"/>
  <c r="I14" i="1"/>
  <c r="G14" i="1"/>
  <c r="J13" i="1"/>
  <c r="M13" i="1" s="1"/>
  <c r="I13" i="1"/>
  <c r="G13" i="1"/>
  <c r="J12" i="1"/>
  <c r="M12" i="1" s="1"/>
  <c r="Q12" i="1" s="1"/>
  <c r="G12" i="1"/>
  <c r="I12" i="1" s="1"/>
  <c r="J11" i="1"/>
  <c r="M11" i="1" s="1"/>
  <c r="G11" i="1"/>
  <c r="I11" i="1" s="1"/>
  <c r="G10" i="1"/>
  <c r="G9" i="1"/>
  <c r="G8" i="1"/>
  <c r="J8" i="1" s="1"/>
  <c r="M8" i="1" s="1"/>
  <c r="Q8" i="1" s="1"/>
  <c r="J28" i="1" l="1"/>
  <c r="M28" i="1" s="1"/>
  <c r="Q28" i="1" s="1"/>
  <c r="I28" i="1"/>
  <c r="I74" i="1"/>
  <c r="J74" i="1"/>
  <c r="M74" i="1" s="1"/>
  <c r="Q74" i="1" s="1"/>
  <c r="J82" i="1"/>
  <c r="M82" i="1" s="1"/>
  <c r="I82" i="1"/>
  <c r="I63" i="1"/>
  <c r="J63" i="1"/>
  <c r="M63" i="1" s="1"/>
  <c r="Q62" i="1" s="1"/>
  <c r="I85" i="1"/>
  <c r="J83" i="1"/>
  <c r="M83" i="1" s="1"/>
  <c r="I83" i="1"/>
  <c r="J34" i="1"/>
  <c r="M34" i="1" s="1"/>
  <c r="Q34" i="1" s="1"/>
  <c r="I34" i="1"/>
  <c r="J38" i="1"/>
  <c r="M38" i="1" s="1"/>
  <c r="Q38" i="1" s="1"/>
  <c r="I38" i="1"/>
  <c r="J46" i="1"/>
  <c r="I46" i="1"/>
  <c r="J53" i="1"/>
  <c r="M53" i="1" s="1"/>
  <c r="Q53" i="1" s="1"/>
  <c r="I53" i="1"/>
  <c r="I58" i="1" s="1"/>
  <c r="J57" i="1"/>
  <c r="M57" i="1" s="1"/>
  <c r="I57" i="1"/>
  <c r="J60" i="1"/>
  <c r="G68" i="1"/>
  <c r="I60" i="1"/>
  <c r="I64" i="1"/>
  <c r="J64" i="1"/>
  <c r="M64" i="1" s="1"/>
  <c r="Q64" i="1" s="1"/>
  <c r="M78" i="1"/>
  <c r="Q78" i="1" s="1"/>
  <c r="J80" i="1"/>
  <c r="M80" i="1" s="1"/>
  <c r="I80" i="1"/>
  <c r="J84" i="1"/>
  <c r="M84" i="1" s="1"/>
  <c r="Q84" i="1" s="1"/>
  <c r="I84" i="1"/>
  <c r="I40" i="1"/>
  <c r="M70" i="1"/>
  <c r="Q70" i="1" s="1"/>
  <c r="I8" i="1"/>
  <c r="J10" i="1"/>
  <c r="M10" i="1" s="1"/>
  <c r="Q10" i="1" s="1"/>
  <c r="I10" i="1"/>
  <c r="J16" i="1"/>
  <c r="I16" i="1"/>
  <c r="G23" i="1"/>
  <c r="J20" i="1"/>
  <c r="M20" i="1" s="1"/>
  <c r="Q19" i="1" s="1"/>
  <c r="I20" i="1"/>
  <c r="J31" i="1"/>
  <c r="M31" i="1" s="1"/>
  <c r="J9" i="1"/>
  <c r="M9" i="1" s="1"/>
  <c r="I9" i="1"/>
  <c r="I19" i="1"/>
  <c r="J21" i="1"/>
  <c r="M21" i="1" s="1"/>
  <c r="Q21" i="1" s="1"/>
  <c r="I21" i="1"/>
  <c r="G31" i="1"/>
  <c r="I26" i="1"/>
  <c r="I31" i="1" s="1"/>
  <c r="J40" i="1"/>
  <c r="M40" i="1" s="1"/>
  <c r="M33" i="1"/>
  <c r="Q33" i="1" s="1"/>
  <c r="G40" i="1"/>
  <c r="M52" i="1"/>
  <c r="Q52" i="1" s="1"/>
  <c r="J58" i="1"/>
  <c r="M58" i="1" s="1"/>
  <c r="G58" i="1"/>
  <c r="G76" i="1"/>
  <c r="I73" i="1"/>
  <c r="I76" i="1" s="1"/>
  <c r="J73" i="1"/>
  <c r="M73" i="1" s="1"/>
  <c r="J81" i="1"/>
  <c r="M81" i="1" s="1"/>
  <c r="I81" i="1"/>
  <c r="G85" i="1"/>
  <c r="I65" i="1"/>
  <c r="I75" i="1"/>
  <c r="I42" i="1"/>
  <c r="I23" i="1" l="1"/>
  <c r="I50" i="1"/>
  <c r="M16" i="1"/>
  <c r="Q16" i="1" s="1"/>
  <c r="J23" i="1"/>
  <c r="M23" i="1" s="1"/>
  <c r="J85" i="1"/>
  <c r="M85" i="1" s="1"/>
  <c r="I68" i="1"/>
  <c r="M46" i="1"/>
  <c r="Q46" i="1" s="1"/>
  <c r="J50" i="1"/>
  <c r="M50" i="1" s="1"/>
  <c r="J76" i="1"/>
  <c r="M76" i="1" s="1"/>
  <c r="J68" i="1"/>
  <c r="M68" i="1" s="1"/>
  <c r="M60" i="1"/>
  <c r="Q60" i="1" s="1"/>
</calcChain>
</file>

<file path=xl/sharedStrings.xml><?xml version="1.0" encoding="utf-8"?>
<sst xmlns="http://schemas.openxmlformats.org/spreadsheetml/2006/main" count="220" uniqueCount="148">
  <si>
    <t>UNIVERSIDAD DE CUENCA</t>
  </si>
  <si>
    <t>CARRERA DE CONTABILIDAD Y AUDITORIA</t>
  </si>
  <si>
    <t>MALLA CURRICULAR 2013</t>
  </si>
  <si>
    <t>HORAS Y CREDITOS POR ASIGNATURA</t>
  </si>
  <si>
    <t>N°</t>
  </si>
  <si>
    <t>COD.</t>
  </si>
  <si>
    <t>ASIGNATURAS</t>
  </si>
  <si>
    <t>HORAS 
TEORICAS</t>
  </si>
  <si>
    <t>HORAS 
PRACTICAS</t>
  </si>
  <si>
    <t>HORAS
TEO-PRACT.</t>
  </si>
  <si>
    <t>TOTAL HRS
SEMANA</t>
  </si>
  <si>
    <t>SEMANAS</t>
  </si>
  <si>
    <t>TOTAL HRS
CICLO</t>
  </si>
  <si>
    <t>CREDITOS *</t>
  </si>
  <si>
    <t>EJE DE FORMACION</t>
  </si>
  <si>
    <t>* No. Créditos 32= 16 horas presenciales y 16 horas trabajo autónomo</t>
  </si>
  <si>
    <t>No. Horas / SEMESTRE</t>
  </si>
  <si>
    <t>Horas / SEMESTRE</t>
  </si>
  <si>
    <t>EQUIVALENCIA</t>
  </si>
  <si>
    <t>PRIMER CICLO</t>
  </si>
  <si>
    <t>CONTABILIDAD I</t>
  </si>
  <si>
    <t>Profesional</t>
  </si>
  <si>
    <t>CONTABILIDAD GENERAL</t>
  </si>
  <si>
    <t xml:space="preserve">INTRODUCCION A LAS CIENCIAS SOCIALES </t>
  </si>
  <si>
    <t>Básica</t>
  </si>
  <si>
    <t>No homologa</t>
  </si>
  <si>
    <t>MATEMATICAS I</t>
  </si>
  <si>
    <t>CÁLCULO DIFERENCIAL</t>
  </si>
  <si>
    <t>MATEMATICAS II</t>
  </si>
  <si>
    <t>ESTADISTICA I</t>
  </si>
  <si>
    <t>ESTADÍSTICA DESCRIPTIVA E INTRODUCCIÓN A LA PROBABILIDAD</t>
  </si>
  <si>
    <t>COMPORTAMIENTO ORGANIZACIONAL</t>
  </si>
  <si>
    <t>MICROECONOMIA</t>
  </si>
  <si>
    <t>MICROECONOMÍA</t>
  </si>
  <si>
    <t>SEGUNDO CICLO</t>
  </si>
  <si>
    <t>CONTABILIDAD II</t>
  </si>
  <si>
    <t>CONTABILIDAD COMERCIAL</t>
  </si>
  <si>
    <t>LEGISLACION LABORAL Y SEGURIDAD SOCIAL</t>
  </si>
  <si>
    <t>LEGISLACIÓN LABORAL Y SEGURIDAD SOCIAL</t>
  </si>
  <si>
    <t>MATEMATICAS FINANCIERAS</t>
  </si>
  <si>
    <t>MATEMÁTICA FINANCIERA</t>
  </si>
  <si>
    <t>ESTADISTICA II</t>
  </si>
  <si>
    <t>ESTADÍSTICA INFERENCIAL</t>
  </si>
  <si>
    <t>ESTADISTICA III</t>
  </si>
  <si>
    <t>ADMINISTRACION I</t>
  </si>
  <si>
    <t>ADMINISTRACIÓN, TEORÍA ADMINISTRATIVA</t>
  </si>
  <si>
    <t>MACROECONOMIA</t>
  </si>
  <si>
    <t>MACROECONOMÍA</t>
  </si>
  <si>
    <t>Total segundo ciclo:</t>
  </si>
  <si>
    <t>TERCER CICLO</t>
  </si>
  <si>
    <t>CONTABILIDAD III</t>
  </si>
  <si>
    <t>CONTABILIDAD FINANCIERA</t>
  </si>
  <si>
    <t>COSTOS I</t>
  </si>
  <si>
    <t>CONTABILIDAD COSTOS BÁSICA</t>
  </si>
  <si>
    <t>LEGISLACIÓN MERCANTIL Y SOCIETARIA</t>
  </si>
  <si>
    <t>MATEMATICAS III</t>
  </si>
  <si>
    <t>CÁLCULO INTEGRAL</t>
  </si>
  <si>
    <t>ADMINISTRACION II</t>
  </si>
  <si>
    <t>ADMINISTRACIÓN INTEGRAL</t>
  </si>
  <si>
    <t>MACROECONOMIA ECUATORIANA</t>
  </si>
  <si>
    <t>TEORÍA ECONÓMICA</t>
  </si>
  <si>
    <t>Total tercer ciclo:</t>
  </si>
  <si>
    <t>CUARTO CICLO</t>
  </si>
  <si>
    <t>CONTABILIDAD DEL SECTOR FINANCIERO</t>
  </si>
  <si>
    <t>COSTOS II</t>
  </si>
  <si>
    <t>CONTABILIDAD COSTOS AVANZADA</t>
  </si>
  <si>
    <t>CONTROL INTERNO Y GESTION DE RIESGO</t>
  </si>
  <si>
    <t>CONTROL INTERNO Y GESTIÓN DE RIESGOS</t>
  </si>
  <si>
    <t>INFORMÁTICA APLICADA</t>
  </si>
  <si>
    <t>INFORMÁTICA APLICADA A LA CONTABILIDAD</t>
  </si>
  <si>
    <t>LEGISLACION BANCARIA</t>
  </si>
  <si>
    <t>LEGISLACIÓN DE INSTITUCIONES FINANCIERAS Y DE ECONOMÍA POPULAR Y SOLIDARIA</t>
  </si>
  <si>
    <t>MATEMÁTICAS ACTUARIALES</t>
  </si>
  <si>
    <t>MATEMÁTICA ACTUARIAL</t>
  </si>
  <si>
    <t>INGLES I</t>
  </si>
  <si>
    <t>Humanística</t>
  </si>
  <si>
    <t>Total cuarto ciclo:</t>
  </si>
  <si>
    <t>QUINTO CICLO</t>
  </si>
  <si>
    <t>CONTABILIDAD APLICADA: HOTELERA Y DE SALUD</t>
  </si>
  <si>
    <t>CONTABILIDAD HOSPITALIDAD, DE SALUD Y DE CONSTRUCCIONES</t>
  </si>
  <si>
    <t>CONTABILIDAD APLICADA: CONSTRUCCIONES</t>
  </si>
  <si>
    <t>CONTABILIDAD SOCIETARIA</t>
  </si>
  <si>
    <t>AUDITORIA FINANCIERA I</t>
  </si>
  <si>
    <t>MARCO LEGAL DE LA AUDITORÍA FINANCIERA</t>
  </si>
  <si>
    <t>PRESUPUESTO SECTOR PRIVADO</t>
  </si>
  <si>
    <t>ANALISIS FINANCIERO</t>
  </si>
  <si>
    <t>FINANZAS A CORTO PLAZO</t>
  </si>
  <si>
    <t>LEGISLACION Y GESTIÓN TRIBUTARIA I</t>
  </si>
  <si>
    <t>LEGISLACIÓN TRIBUTARIA</t>
  </si>
  <si>
    <t>INGLES II</t>
  </si>
  <si>
    <t>Total quinto ciclo:</t>
  </si>
  <si>
    <t>SEXTO CICLO</t>
  </si>
  <si>
    <t>10168</t>
  </si>
  <si>
    <t>LEGISLACION DEL SECTOR PUBLICO</t>
  </si>
  <si>
    <t>LEGISLACIÓN DEL SECTOR PÚBLICO</t>
  </si>
  <si>
    <t>AUDITORIA FINANCIERA II</t>
  </si>
  <si>
    <t>APLICACIÓN PRÁCTICA DE LA AUDITORÍA FINANCIERA</t>
  </si>
  <si>
    <t>PRESUPUESTO SECTOR PUBLICO</t>
  </si>
  <si>
    <t>ADMINISTRACIÓN PÚBLICA Y PRESUPUESTO</t>
  </si>
  <si>
    <t>ADMINISTRACION FINANCIERA  II</t>
  </si>
  <si>
    <t>FINANZAS A LARGO PLAZO</t>
  </si>
  <si>
    <t>LEGISLACION Y GESTIÓN TRIBUTARIA II</t>
  </si>
  <si>
    <t>PRÁCTICA TRIBUTARIA</t>
  </si>
  <si>
    <t>INGLES III</t>
  </si>
  <si>
    <t>Total sexto ciclo:</t>
  </si>
  <si>
    <t>SEPTIMO CICLO</t>
  </si>
  <si>
    <t>CONTABILIDAD APLICADA: SECTOR EXTRACTIVO</t>
  </si>
  <si>
    <t>CONTABILIDAD AGROPECUARIA EXTRACTIVA Y MINERA</t>
  </si>
  <si>
    <t>CONTABILIDAD GUBERNAMENTAL I</t>
  </si>
  <si>
    <t>FUNDAMENTOS DE CONTABILIDAD GUBERNAMENTAL</t>
  </si>
  <si>
    <t>AUDITORIA DE GESTION I</t>
  </si>
  <si>
    <t>AUDITORÍA DE GESTIÓN</t>
  </si>
  <si>
    <t>AUDITORIA DE GESTION II</t>
  </si>
  <si>
    <t>HERRAMIENTAS INFORMATICAS PARA AUDITORIA</t>
  </si>
  <si>
    <t>AUDITORÍA INFORMÁTICA</t>
  </si>
  <si>
    <t>EVALUACION FINANCIERA DE PROYECTOS PRIVADOS</t>
  </si>
  <si>
    <t>EVALUACIÓN FINANCIERA DE PROYECTOS</t>
  </si>
  <si>
    <t>SISTEMAS DE INFORMACION GERENCIAL</t>
  </si>
  <si>
    <t>CONTABILIDAD GERENCIAL</t>
  </si>
  <si>
    <t>Total séptimo ciclo:</t>
  </si>
  <si>
    <t>OCTAVO CICLO</t>
  </si>
  <si>
    <t>CONTABILIDAD GUBERNAMENTAL II</t>
  </si>
  <si>
    <t>PRÁCTICA DE CONTABILIDAD GUBERNAMENTAL</t>
  </si>
  <si>
    <t>CULTURA FISICA I</t>
  </si>
  <si>
    <t>DESARROLLO DE EMPRENDEDORES</t>
  </si>
  <si>
    <t>LIBRE ELECCION I</t>
  </si>
  <si>
    <t>Libre elección</t>
  </si>
  <si>
    <t>OPTATIVA 1: CONTABILIDAD AMBIENTAL</t>
  </si>
  <si>
    <t>Optativa</t>
  </si>
  <si>
    <t>CONTABILIDAD DE GESTIÓN AMBIENTAL</t>
  </si>
  <si>
    <t>OPTATIVA 2: COMERCIO EXTERIOR</t>
  </si>
  <si>
    <t>COMERCIO EXTERIOR</t>
  </si>
  <si>
    <t>Total octavo ciclo:</t>
  </si>
  <si>
    <t>NOVENO CICLO</t>
  </si>
  <si>
    <t>AUDITORIA APLICADA</t>
  </si>
  <si>
    <t>METODOLOGIA DE LA INVESTIGACION</t>
  </si>
  <si>
    <t>METODOLOGÍA DE LA INVESTIGACIÓN</t>
  </si>
  <si>
    <t>CULTURA FISICA II</t>
  </si>
  <si>
    <t>LIBRE ELECCION II</t>
  </si>
  <si>
    <t>LIBRE ELECCION III</t>
  </si>
  <si>
    <t>OPTATIVA 3: GESTIÓN DEL TALENTO HUMANO</t>
  </si>
  <si>
    <t>OPTATIVA 4: AUDITORÍA FORENSE</t>
  </si>
  <si>
    <t xml:space="preserve">AUDITORÍA FORENSE </t>
  </si>
  <si>
    <t>Total noveno ciclo:</t>
  </si>
  <si>
    <t>*  Créditos en base a: Instructivo al reglamento de presentaicón y aprobación de proyectos de carrera y programas de grado y postgrado de las Universidades y Escuelas Politécnicas, Glosario de términos, Credito, horas presenciales</t>
  </si>
  <si>
    <t>MATRIZ HOMOLOGACIÓN PARA NUEVA CARRERA</t>
  </si>
  <si>
    <t>NUEVA CARRERA 2018</t>
  </si>
  <si>
    <t>Nueva Carrera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</si>
</sst>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9" fontId="3" fillId="0" borderId="22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right" vertical="center"/>
    </xf>
    <xf numFmtId="0" fontId="3" fillId="4" borderId="2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vertical="center"/>
    </xf>
    <xf numFmtId="9" fontId="3" fillId="0" borderId="0" xfId="2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3" fillId="3" borderId="20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9" fontId="3" fillId="0" borderId="3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9" fontId="3" fillId="0" borderId="10" xfId="1" applyNumberFormat="1" applyFont="1" applyFill="1" applyBorder="1" applyAlignment="1">
      <alignment vertical="center"/>
    </xf>
    <xf numFmtId="9" fontId="3" fillId="0" borderId="18" xfId="1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9" fontId="3" fillId="0" borderId="22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workbookViewId="0">
      <selection activeCell="N6" sqref="N6"/>
    </sheetView>
  </sheetViews>
  <sheetFormatPr baseColWidth="10" defaultRowHeight="12" x14ac:dyDescent="0.25"/>
  <cols>
    <col min="1" max="1" width="4.140625" style="1" customWidth="1"/>
    <col min="2" max="2" width="7.7109375" style="1" customWidth="1"/>
    <col min="3" max="3" width="24.85546875" style="49" customWidth="1"/>
    <col min="4" max="7" width="0" style="1" hidden="1" customWidth="1"/>
    <col min="8" max="8" width="11.42578125" style="1" hidden="1" customWidth="1"/>
    <col min="9" max="9" width="0" style="1" hidden="1" customWidth="1"/>
    <col min="10" max="10" width="7.7109375" style="1" customWidth="1"/>
    <col min="11" max="11" width="25.42578125" style="1" hidden="1" customWidth="1"/>
    <col min="12" max="12" width="8" style="1" customWidth="1"/>
    <col min="13" max="13" width="7.42578125" style="1" customWidth="1"/>
    <col min="14" max="14" width="9.5703125" style="1" customWidth="1"/>
    <col min="15" max="15" width="23.42578125" style="49" customWidth="1"/>
    <col min="16" max="16" width="6" style="1" customWidth="1"/>
    <col min="17" max="17" width="6.5703125" style="50" customWidth="1"/>
    <col min="18" max="18" width="14.5703125" style="1" bestFit="1" customWidth="1"/>
    <col min="19" max="19" width="14.7109375" style="1" bestFit="1" customWidth="1"/>
    <col min="20" max="20" width="10" style="1" bestFit="1" customWidth="1"/>
    <col min="21" max="21" width="11.42578125" style="1"/>
    <col min="22" max="22" width="10.85546875" style="1" bestFit="1" customWidth="1"/>
    <col min="23" max="23" width="14.42578125" style="1" bestFit="1" customWidth="1"/>
    <col min="24" max="24" width="13.7109375" style="1" bestFit="1" customWidth="1"/>
    <col min="25" max="25" width="9.5703125" style="1" bestFit="1" customWidth="1"/>
    <col min="26" max="16384" width="11.42578125" style="1"/>
  </cols>
  <sheetData>
    <row r="1" spans="1:25" ht="16.5" thickBot="1" x14ac:dyDescent="0.3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5" ht="15.75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25" ht="16.5" thickBot="1" x14ac:dyDescent="0.3">
      <c r="A3" s="77" t="s">
        <v>145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25" ht="15" x14ac:dyDescent="0.25">
      <c r="A4" s="80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2"/>
      <c r="O4" s="80" t="s">
        <v>146</v>
      </c>
      <c r="P4" s="81"/>
      <c r="Q4" s="82"/>
    </row>
    <row r="5" spans="1:25" ht="16.5" thickBot="1" x14ac:dyDescent="0.3">
      <c r="A5" s="83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3"/>
      <c r="O5" s="86" t="s">
        <v>3</v>
      </c>
      <c r="P5" s="87"/>
      <c r="Q5" s="88"/>
      <c r="R5" s="4"/>
      <c r="S5" s="4"/>
      <c r="T5" s="4"/>
      <c r="U5" s="4"/>
      <c r="V5" s="4"/>
      <c r="W5" s="4"/>
      <c r="X5" s="4"/>
      <c r="Y5" s="4"/>
    </row>
    <row r="6" spans="1:25" ht="124.5" customHeight="1" thickBot="1" x14ac:dyDescent="0.3">
      <c r="A6" s="5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6" t="s">
        <v>14</v>
      </c>
      <c r="L6" s="7" t="s">
        <v>15</v>
      </c>
      <c r="M6" s="8" t="s">
        <v>16</v>
      </c>
      <c r="N6" s="9" t="s">
        <v>147</v>
      </c>
      <c r="O6" s="10" t="s">
        <v>6</v>
      </c>
      <c r="P6" s="7" t="s">
        <v>17</v>
      </c>
      <c r="Q6" s="11" t="s">
        <v>18</v>
      </c>
    </row>
    <row r="7" spans="1:25" x14ac:dyDescent="0.25">
      <c r="A7" s="65" t="s">
        <v>19</v>
      </c>
      <c r="B7" s="66"/>
      <c r="C7" s="12"/>
      <c r="D7" s="13"/>
      <c r="E7" s="13"/>
      <c r="F7" s="13"/>
      <c r="G7" s="13"/>
      <c r="H7" s="13"/>
      <c r="I7" s="13"/>
      <c r="J7" s="13"/>
      <c r="K7" s="13"/>
      <c r="L7" s="13"/>
      <c r="M7" s="14"/>
      <c r="N7" s="15"/>
      <c r="O7" s="16"/>
      <c r="P7" s="13"/>
      <c r="Q7" s="17"/>
    </row>
    <row r="8" spans="1:25" x14ac:dyDescent="0.25">
      <c r="A8" s="18">
        <v>1</v>
      </c>
      <c r="B8" s="19">
        <v>10090</v>
      </c>
      <c r="C8" s="20" t="s">
        <v>20</v>
      </c>
      <c r="D8" s="21">
        <v>0</v>
      </c>
      <c r="E8" s="21">
        <v>0</v>
      </c>
      <c r="F8" s="21">
        <v>5</v>
      </c>
      <c r="G8" s="21">
        <f t="shared" ref="G8:G14" si="0">+D8+E8+F8</f>
        <v>5</v>
      </c>
      <c r="H8" s="21">
        <v>16</v>
      </c>
      <c r="I8" s="21">
        <f t="shared" ref="I8:I14" si="1">+G8*H8</f>
        <v>80</v>
      </c>
      <c r="J8" s="21">
        <f t="shared" ref="J8:J14" si="2">+G8</f>
        <v>5</v>
      </c>
      <c r="K8" s="21" t="s">
        <v>21</v>
      </c>
      <c r="L8" s="21">
        <v>32</v>
      </c>
      <c r="M8" s="22">
        <f>+J8*L8</f>
        <v>160</v>
      </c>
      <c r="N8" s="23"/>
      <c r="O8" s="24" t="s">
        <v>22</v>
      </c>
      <c r="P8" s="21">
        <v>200</v>
      </c>
      <c r="Q8" s="25">
        <f>+M8/P8*1</f>
        <v>0.8</v>
      </c>
      <c r="R8" s="26"/>
      <c r="S8" s="26"/>
      <c r="T8" s="26"/>
      <c r="U8" s="27"/>
    </row>
    <row r="9" spans="1:25" ht="24" x14ac:dyDescent="0.25">
      <c r="A9" s="18">
        <v>2</v>
      </c>
      <c r="B9" s="19">
        <v>10000</v>
      </c>
      <c r="C9" s="20" t="s">
        <v>23</v>
      </c>
      <c r="D9" s="21">
        <v>0</v>
      </c>
      <c r="E9" s="21">
        <v>0</v>
      </c>
      <c r="F9" s="21">
        <v>3</v>
      </c>
      <c r="G9" s="21">
        <f t="shared" si="0"/>
        <v>3</v>
      </c>
      <c r="H9" s="21">
        <v>16</v>
      </c>
      <c r="I9" s="21">
        <f t="shared" si="1"/>
        <v>48</v>
      </c>
      <c r="J9" s="21">
        <f t="shared" si="2"/>
        <v>3</v>
      </c>
      <c r="K9" s="21" t="s">
        <v>24</v>
      </c>
      <c r="L9" s="21">
        <v>32</v>
      </c>
      <c r="M9" s="22">
        <f t="shared" ref="M9:M72" si="3">+J9*L9</f>
        <v>96</v>
      </c>
      <c r="N9" s="23"/>
      <c r="O9" s="28" t="s">
        <v>25</v>
      </c>
      <c r="P9" s="21"/>
      <c r="Q9" s="25"/>
      <c r="R9" s="26"/>
      <c r="S9" s="26"/>
      <c r="T9" s="26"/>
      <c r="U9" s="27"/>
    </row>
    <row r="10" spans="1:25" x14ac:dyDescent="0.25">
      <c r="A10" s="18">
        <v>3</v>
      </c>
      <c r="B10" s="19">
        <v>10115</v>
      </c>
      <c r="C10" s="20" t="s">
        <v>26</v>
      </c>
      <c r="D10" s="21">
        <v>0</v>
      </c>
      <c r="E10" s="21">
        <v>0</v>
      </c>
      <c r="F10" s="21">
        <v>5</v>
      </c>
      <c r="G10" s="21">
        <f t="shared" si="0"/>
        <v>5</v>
      </c>
      <c r="H10" s="21">
        <v>16</v>
      </c>
      <c r="I10" s="21">
        <f t="shared" si="1"/>
        <v>80</v>
      </c>
      <c r="J10" s="21">
        <f t="shared" si="2"/>
        <v>5</v>
      </c>
      <c r="K10" s="21" t="s">
        <v>24</v>
      </c>
      <c r="L10" s="21">
        <v>32</v>
      </c>
      <c r="M10" s="22">
        <f t="shared" si="3"/>
        <v>160</v>
      </c>
      <c r="N10" s="23"/>
      <c r="O10" s="63" t="s">
        <v>27</v>
      </c>
      <c r="P10" s="67">
        <v>160</v>
      </c>
      <c r="Q10" s="69">
        <f>(M10+M11)/P10*1</f>
        <v>2</v>
      </c>
      <c r="R10" s="26"/>
      <c r="S10" s="26"/>
      <c r="T10" s="26"/>
      <c r="U10" s="27"/>
    </row>
    <row r="11" spans="1:25" x14ac:dyDescent="0.25">
      <c r="A11" s="29">
        <v>4</v>
      </c>
      <c r="B11" s="30">
        <v>10116</v>
      </c>
      <c r="C11" s="31" t="s">
        <v>28</v>
      </c>
      <c r="D11" s="32">
        <v>0</v>
      </c>
      <c r="E11" s="32">
        <v>0</v>
      </c>
      <c r="F11" s="32">
        <v>5</v>
      </c>
      <c r="G11" s="32">
        <f t="shared" si="0"/>
        <v>5</v>
      </c>
      <c r="H11" s="32">
        <v>16</v>
      </c>
      <c r="I11" s="32">
        <f t="shared" si="1"/>
        <v>80</v>
      </c>
      <c r="J11" s="32">
        <f t="shared" si="2"/>
        <v>5</v>
      </c>
      <c r="K11" s="32" t="s">
        <v>24</v>
      </c>
      <c r="L11" s="21">
        <v>32</v>
      </c>
      <c r="M11" s="22">
        <f t="shared" si="3"/>
        <v>160</v>
      </c>
      <c r="N11" s="23"/>
      <c r="O11" s="63"/>
      <c r="P11" s="68"/>
      <c r="Q11" s="70"/>
      <c r="R11" s="26"/>
      <c r="S11" s="26"/>
      <c r="T11" s="26"/>
      <c r="U11" s="27"/>
    </row>
    <row r="12" spans="1:25" ht="48" x14ac:dyDescent="0.25">
      <c r="A12" s="18">
        <v>4</v>
      </c>
      <c r="B12" s="19">
        <v>9990</v>
      </c>
      <c r="C12" s="20" t="s">
        <v>29</v>
      </c>
      <c r="D12" s="21">
        <v>0</v>
      </c>
      <c r="E12" s="21">
        <v>0</v>
      </c>
      <c r="F12" s="21">
        <v>4</v>
      </c>
      <c r="G12" s="21">
        <f t="shared" si="0"/>
        <v>4</v>
      </c>
      <c r="H12" s="21">
        <v>16</v>
      </c>
      <c r="I12" s="21">
        <f t="shared" si="1"/>
        <v>64</v>
      </c>
      <c r="J12" s="21">
        <f t="shared" si="2"/>
        <v>4</v>
      </c>
      <c r="K12" s="21" t="s">
        <v>24</v>
      </c>
      <c r="L12" s="21">
        <v>32</v>
      </c>
      <c r="M12" s="22">
        <f t="shared" si="3"/>
        <v>128</v>
      </c>
      <c r="N12" s="23"/>
      <c r="O12" s="33" t="s">
        <v>30</v>
      </c>
      <c r="P12" s="21">
        <v>120</v>
      </c>
      <c r="Q12" s="25">
        <f>+M12/P12*1</f>
        <v>1.0666666666666667</v>
      </c>
      <c r="R12" s="26"/>
      <c r="S12" s="26"/>
      <c r="T12" s="26"/>
      <c r="U12" s="27"/>
    </row>
    <row r="13" spans="1:25" ht="24" x14ac:dyDescent="0.25">
      <c r="A13" s="18">
        <v>5</v>
      </c>
      <c r="B13" s="19">
        <v>10119</v>
      </c>
      <c r="C13" s="34" t="s">
        <v>31</v>
      </c>
      <c r="D13" s="21">
        <v>0</v>
      </c>
      <c r="E13" s="21">
        <v>0</v>
      </c>
      <c r="F13" s="21">
        <v>3</v>
      </c>
      <c r="G13" s="21">
        <f t="shared" si="0"/>
        <v>3</v>
      </c>
      <c r="H13" s="21">
        <v>16</v>
      </c>
      <c r="I13" s="21">
        <f t="shared" si="1"/>
        <v>48</v>
      </c>
      <c r="J13" s="21">
        <f t="shared" si="2"/>
        <v>3</v>
      </c>
      <c r="K13" s="21" t="s">
        <v>24</v>
      </c>
      <c r="L13" s="21">
        <v>32</v>
      </c>
      <c r="M13" s="22">
        <f t="shared" si="3"/>
        <v>96</v>
      </c>
      <c r="N13" s="23"/>
      <c r="O13" s="28" t="s">
        <v>25</v>
      </c>
      <c r="P13" s="21"/>
      <c r="Q13" s="25"/>
      <c r="R13" s="26"/>
      <c r="S13" s="26"/>
      <c r="T13" s="26"/>
      <c r="U13" s="27"/>
    </row>
    <row r="14" spans="1:25" x14ac:dyDescent="0.25">
      <c r="A14" s="18">
        <v>7</v>
      </c>
      <c r="B14" s="19">
        <v>10120</v>
      </c>
      <c r="C14" s="20" t="s">
        <v>32</v>
      </c>
      <c r="D14" s="21">
        <v>0</v>
      </c>
      <c r="E14" s="21">
        <v>0</v>
      </c>
      <c r="F14" s="21">
        <v>4</v>
      </c>
      <c r="G14" s="21">
        <f t="shared" si="0"/>
        <v>4</v>
      </c>
      <c r="H14" s="21">
        <v>16</v>
      </c>
      <c r="I14" s="21">
        <f t="shared" si="1"/>
        <v>64</v>
      </c>
      <c r="J14" s="21">
        <f t="shared" si="2"/>
        <v>4</v>
      </c>
      <c r="K14" s="21" t="s">
        <v>24</v>
      </c>
      <c r="L14" s="21">
        <v>32</v>
      </c>
      <c r="M14" s="22">
        <f t="shared" si="3"/>
        <v>128</v>
      </c>
      <c r="N14" s="23"/>
      <c r="O14" s="24" t="s">
        <v>33</v>
      </c>
      <c r="P14" s="21">
        <v>160</v>
      </c>
      <c r="Q14" s="25">
        <f>+M14/P14*1</f>
        <v>0.8</v>
      </c>
      <c r="R14" s="26"/>
      <c r="S14" s="26"/>
      <c r="T14" s="26"/>
      <c r="U14" s="27"/>
    </row>
    <row r="15" spans="1:25" x14ac:dyDescent="0.25">
      <c r="A15" s="51" t="s">
        <v>34</v>
      </c>
      <c r="B15" s="52"/>
      <c r="C15" s="35"/>
      <c r="D15" s="21"/>
      <c r="E15" s="21"/>
      <c r="F15" s="21"/>
      <c r="G15" s="21"/>
      <c r="H15" s="21"/>
      <c r="I15" s="21"/>
      <c r="J15" s="21"/>
      <c r="K15" s="21"/>
      <c r="L15" s="21">
        <v>32</v>
      </c>
      <c r="M15" s="22">
        <f t="shared" si="3"/>
        <v>0</v>
      </c>
      <c r="N15" s="23"/>
      <c r="O15" s="36"/>
      <c r="P15" s="21"/>
      <c r="Q15" s="37"/>
      <c r="R15" s="27"/>
      <c r="S15" s="27"/>
      <c r="T15" s="27"/>
      <c r="U15" s="27"/>
      <c r="V15" s="27"/>
    </row>
    <row r="16" spans="1:25" ht="24" x14ac:dyDescent="0.25">
      <c r="A16" s="18">
        <v>1</v>
      </c>
      <c r="B16" s="19">
        <v>10091</v>
      </c>
      <c r="C16" s="20" t="s">
        <v>35</v>
      </c>
      <c r="D16" s="21">
        <v>0</v>
      </c>
      <c r="E16" s="21">
        <v>0</v>
      </c>
      <c r="F16" s="21">
        <v>5</v>
      </c>
      <c r="G16" s="21">
        <f t="shared" ref="G16:G22" si="4">+D16+E16+F16</f>
        <v>5</v>
      </c>
      <c r="H16" s="21">
        <v>16</v>
      </c>
      <c r="I16" s="21">
        <f t="shared" ref="I16:I22" si="5">+G16*H16</f>
        <v>80</v>
      </c>
      <c r="J16" s="21">
        <f t="shared" ref="J16:J22" si="6">+G16</f>
        <v>5</v>
      </c>
      <c r="K16" s="21" t="s">
        <v>21</v>
      </c>
      <c r="L16" s="21">
        <v>32</v>
      </c>
      <c r="M16" s="22">
        <f t="shared" si="3"/>
        <v>160</v>
      </c>
      <c r="N16" s="23"/>
      <c r="O16" s="24" t="s">
        <v>36</v>
      </c>
      <c r="P16" s="21">
        <v>160</v>
      </c>
      <c r="Q16" s="25">
        <f>+M16/P16*1</f>
        <v>1</v>
      </c>
      <c r="R16" s="38"/>
      <c r="S16" s="38"/>
      <c r="T16" s="38"/>
      <c r="U16" s="38"/>
    </row>
    <row r="17" spans="1:21" ht="24" x14ac:dyDescent="0.25">
      <c r="A17" s="18">
        <v>2</v>
      </c>
      <c r="B17" s="19">
        <v>10126</v>
      </c>
      <c r="C17" s="20" t="s">
        <v>37</v>
      </c>
      <c r="D17" s="21">
        <v>0</v>
      </c>
      <c r="E17" s="21">
        <v>0</v>
      </c>
      <c r="F17" s="21">
        <v>5</v>
      </c>
      <c r="G17" s="21">
        <f t="shared" si="4"/>
        <v>5</v>
      </c>
      <c r="H17" s="21">
        <v>16</v>
      </c>
      <c r="I17" s="21">
        <f t="shared" si="5"/>
        <v>80</v>
      </c>
      <c r="J17" s="21">
        <f t="shared" si="6"/>
        <v>5</v>
      </c>
      <c r="K17" s="21" t="s">
        <v>21</v>
      </c>
      <c r="L17" s="21">
        <v>32</v>
      </c>
      <c r="M17" s="22">
        <f t="shared" si="3"/>
        <v>160</v>
      </c>
      <c r="N17" s="23"/>
      <c r="O17" s="24" t="s">
        <v>38</v>
      </c>
      <c r="P17" s="21">
        <v>120</v>
      </c>
      <c r="Q17" s="25">
        <f>+M17/P17*1</f>
        <v>1.3333333333333333</v>
      </c>
    </row>
    <row r="18" spans="1:21" x14ac:dyDescent="0.25">
      <c r="A18" s="18">
        <v>3</v>
      </c>
      <c r="B18" s="19">
        <v>10024</v>
      </c>
      <c r="C18" s="20" t="s">
        <v>39</v>
      </c>
      <c r="D18" s="21">
        <v>0</v>
      </c>
      <c r="E18" s="21">
        <v>0</v>
      </c>
      <c r="F18" s="21">
        <v>4</v>
      </c>
      <c r="G18" s="21">
        <f t="shared" si="4"/>
        <v>4</v>
      </c>
      <c r="H18" s="21">
        <v>16</v>
      </c>
      <c r="I18" s="21">
        <f t="shared" si="5"/>
        <v>64</v>
      </c>
      <c r="J18" s="21">
        <f t="shared" si="6"/>
        <v>4</v>
      </c>
      <c r="K18" s="21" t="s">
        <v>24</v>
      </c>
      <c r="L18" s="21">
        <v>32</v>
      </c>
      <c r="M18" s="22">
        <f t="shared" si="3"/>
        <v>128</v>
      </c>
      <c r="N18" s="23">
        <v>4</v>
      </c>
      <c r="O18" s="24" t="s">
        <v>40</v>
      </c>
      <c r="P18" s="21">
        <v>120</v>
      </c>
      <c r="Q18" s="25">
        <f>+M18/P18*1</f>
        <v>1.0666666666666667</v>
      </c>
    </row>
    <row r="19" spans="1:21" x14ac:dyDescent="0.25">
      <c r="A19" s="18">
        <v>5</v>
      </c>
      <c r="B19" s="19">
        <v>9991</v>
      </c>
      <c r="C19" s="20" t="s">
        <v>41</v>
      </c>
      <c r="D19" s="21">
        <v>0</v>
      </c>
      <c r="E19" s="21">
        <v>0</v>
      </c>
      <c r="F19" s="21">
        <v>4</v>
      </c>
      <c r="G19" s="21">
        <f t="shared" si="4"/>
        <v>4</v>
      </c>
      <c r="H19" s="21">
        <v>16</v>
      </c>
      <c r="I19" s="21">
        <f t="shared" si="5"/>
        <v>64</v>
      </c>
      <c r="J19" s="21">
        <f t="shared" si="6"/>
        <v>4</v>
      </c>
      <c r="K19" s="21" t="s">
        <v>24</v>
      </c>
      <c r="L19" s="21">
        <v>32</v>
      </c>
      <c r="M19" s="22">
        <f t="shared" si="3"/>
        <v>128</v>
      </c>
      <c r="N19" s="23"/>
      <c r="O19" s="71" t="s">
        <v>42</v>
      </c>
      <c r="P19" s="72">
        <v>160</v>
      </c>
      <c r="Q19" s="73">
        <f>(+M20+M19)/P19*1</f>
        <v>1.6</v>
      </c>
      <c r="R19" s="64"/>
      <c r="S19" s="64"/>
      <c r="T19" s="64"/>
      <c r="U19" s="64"/>
    </row>
    <row r="20" spans="1:21" x14ac:dyDescent="0.25">
      <c r="A20" s="29">
        <v>5</v>
      </c>
      <c r="B20" s="30">
        <v>9992</v>
      </c>
      <c r="C20" s="31" t="s">
        <v>43</v>
      </c>
      <c r="D20" s="32">
        <v>0</v>
      </c>
      <c r="E20" s="32">
        <v>0</v>
      </c>
      <c r="F20" s="32">
        <v>4</v>
      </c>
      <c r="G20" s="32">
        <f t="shared" si="4"/>
        <v>4</v>
      </c>
      <c r="H20" s="32">
        <v>16</v>
      </c>
      <c r="I20" s="32">
        <f t="shared" si="5"/>
        <v>64</v>
      </c>
      <c r="J20" s="32">
        <f t="shared" si="6"/>
        <v>4</v>
      </c>
      <c r="K20" s="32" t="s">
        <v>24</v>
      </c>
      <c r="L20" s="21">
        <v>32</v>
      </c>
      <c r="M20" s="22">
        <f t="shared" si="3"/>
        <v>128</v>
      </c>
      <c r="N20" s="23"/>
      <c r="O20" s="71"/>
      <c r="P20" s="72"/>
      <c r="Q20" s="73"/>
      <c r="R20" s="64"/>
      <c r="S20" s="64"/>
      <c r="T20" s="64"/>
      <c r="U20" s="64"/>
    </row>
    <row r="21" spans="1:21" ht="24" x14ac:dyDescent="0.25">
      <c r="A21" s="18">
        <v>6</v>
      </c>
      <c r="B21" s="19">
        <v>10020</v>
      </c>
      <c r="C21" s="20" t="s">
        <v>44</v>
      </c>
      <c r="D21" s="21">
        <v>0</v>
      </c>
      <c r="E21" s="21">
        <v>0</v>
      </c>
      <c r="F21" s="21">
        <v>3</v>
      </c>
      <c r="G21" s="21">
        <f t="shared" si="4"/>
        <v>3</v>
      </c>
      <c r="H21" s="21">
        <v>16</v>
      </c>
      <c r="I21" s="21">
        <f t="shared" si="5"/>
        <v>48</v>
      </c>
      <c r="J21" s="21">
        <f t="shared" si="6"/>
        <v>3</v>
      </c>
      <c r="K21" s="21" t="s">
        <v>24</v>
      </c>
      <c r="L21" s="21">
        <v>32</v>
      </c>
      <c r="M21" s="22">
        <f t="shared" si="3"/>
        <v>96</v>
      </c>
      <c r="N21" s="23"/>
      <c r="O21" s="36" t="s">
        <v>45</v>
      </c>
      <c r="P21" s="21">
        <v>120</v>
      </c>
      <c r="Q21" s="37">
        <f>+M21/P21*1</f>
        <v>0.8</v>
      </c>
      <c r="R21" s="64"/>
      <c r="S21" s="64"/>
      <c r="T21" s="64"/>
      <c r="U21" s="64"/>
    </row>
    <row r="22" spans="1:21" x14ac:dyDescent="0.25">
      <c r="A22" s="18">
        <v>7</v>
      </c>
      <c r="B22" s="19">
        <v>10127</v>
      </c>
      <c r="C22" s="20" t="s">
        <v>46</v>
      </c>
      <c r="D22" s="21">
        <v>0</v>
      </c>
      <c r="E22" s="21">
        <v>0</v>
      </c>
      <c r="F22" s="21">
        <v>4</v>
      </c>
      <c r="G22" s="21">
        <f t="shared" si="4"/>
        <v>4</v>
      </c>
      <c r="H22" s="21">
        <v>16</v>
      </c>
      <c r="I22" s="21">
        <f t="shared" si="5"/>
        <v>64</v>
      </c>
      <c r="J22" s="21">
        <f t="shared" si="6"/>
        <v>4</v>
      </c>
      <c r="K22" s="21" t="s">
        <v>24</v>
      </c>
      <c r="L22" s="21">
        <v>32</v>
      </c>
      <c r="M22" s="22">
        <f t="shared" si="3"/>
        <v>128</v>
      </c>
      <c r="N22" s="23">
        <v>4</v>
      </c>
      <c r="O22" s="24" t="s">
        <v>47</v>
      </c>
      <c r="P22" s="21">
        <v>160</v>
      </c>
      <c r="Q22" s="37">
        <f>+M22/P22*1</f>
        <v>0.8</v>
      </c>
    </row>
    <row r="23" spans="1:21" x14ac:dyDescent="0.2">
      <c r="A23" s="53" t="s">
        <v>48</v>
      </c>
      <c r="B23" s="54"/>
      <c r="C23" s="54"/>
      <c r="D23" s="39">
        <f>SUM(D16:D22)</f>
        <v>0</v>
      </c>
      <c r="E23" s="39">
        <f>SUM(E16:E22)</f>
        <v>0</v>
      </c>
      <c r="F23" s="39">
        <f>SUM(F16:F22)</f>
        <v>29</v>
      </c>
      <c r="G23" s="39">
        <f>SUM(G16:G22)</f>
        <v>29</v>
      </c>
      <c r="H23" s="39">
        <v>16</v>
      </c>
      <c r="I23" s="39">
        <f>SUM(I16:I22)</f>
        <v>464</v>
      </c>
      <c r="J23" s="39">
        <f>SUM(J16:J22)</f>
        <v>29</v>
      </c>
      <c r="K23" s="40"/>
      <c r="L23" s="21">
        <v>32</v>
      </c>
      <c r="M23" s="22">
        <f t="shared" si="3"/>
        <v>928</v>
      </c>
      <c r="N23" s="23"/>
      <c r="O23" s="36"/>
      <c r="P23" s="21"/>
      <c r="Q23" s="37"/>
    </row>
    <row r="24" spans="1:21" x14ac:dyDescent="0.25">
      <c r="A24" s="51" t="s">
        <v>49</v>
      </c>
      <c r="B24" s="52"/>
      <c r="C24" s="35"/>
      <c r="D24" s="21"/>
      <c r="E24" s="21"/>
      <c r="F24" s="21"/>
      <c r="G24" s="21"/>
      <c r="H24" s="21"/>
      <c r="I24" s="21"/>
      <c r="J24" s="21"/>
      <c r="K24" s="21"/>
      <c r="L24" s="21">
        <v>32</v>
      </c>
      <c r="M24" s="22">
        <f t="shared" si="3"/>
        <v>0</v>
      </c>
      <c r="N24" s="23"/>
      <c r="O24" s="36"/>
      <c r="P24" s="21"/>
      <c r="Q24" s="37"/>
    </row>
    <row r="25" spans="1:21" ht="24" x14ac:dyDescent="0.25">
      <c r="A25" s="18">
        <v>1</v>
      </c>
      <c r="B25" s="19">
        <v>10092</v>
      </c>
      <c r="C25" s="20" t="s">
        <v>50</v>
      </c>
      <c r="D25" s="21">
        <v>0</v>
      </c>
      <c r="E25" s="21">
        <v>0</v>
      </c>
      <c r="F25" s="21">
        <v>5</v>
      </c>
      <c r="G25" s="21">
        <f t="shared" ref="G25:G30" si="7">+D25+E25+F25</f>
        <v>5</v>
      </c>
      <c r="H25" s="21">
        <v>16</v>
      </c>
      <c r="I25" s="21">
        <f t="shared" ref="I25:I30" si="8">+G25*H25</f>
        <v>80</v>
      </c>
      <c r="J25" s="21">
        <f t="shared" ref="J25:J30" si="9">+G25</f>
        <v>5</v>
      </c>
      <c r="K25" s="21" t="s">
        <v>21</v>
      </c>
      <c r="L25" s="21">
        <v>32</v>
      </c>
      <c r="M25" s="22">
        <f t="shared" si="3"/>
        <v>160</v>
      </c>
      <c r="N25" s="23"/>
      <c r="O25" s="33" t="s">
        <v>51</v>
      </c>
      <c r="P25" s="21">
        <v>160</v>
      </c>
      <c r="Q25" s="37">
        <f t="shared" ref="Q25:Q30" si="10">+M25/P25*1</f>
        <v>1</v>
      </c>
    </row>
    <row r="26" spans="1:21" ht="24" x14ac:dyDescent="0.25">
      <c r="A26" s="18">
        <v>2</v>
      </c>
      <c r="B26" s="19">
        <v>10128</v>
      </c>
      <c r="C26" s="20" t="s">
        <v>52</v>
      </c>
      <c r="D26" s="21">
        <v>0</v>
      </c>
      <c r="E26" s="21">
        <v>0</v>
      </c>
      <c r="F26" s="21">
        <v>5</v>
      </c>
      <c r="G26" s="21">
        <f t="shared" si="7"/>
        <v>5</v>
      </c>
      <c r="H26" s="21">
        <v>16</v>
      </c>
      <c r="I26" s="21">
        <f t="shared" si="8"/>
        <v>80</v>
      </c>
      <c r="J26" s="21">
        <f t="shared" si="9"/>
        <v>5</v>
      </c>
      <c r="K26" s="21" t="s">
        <v>21</v>
      </c>
      <c r="L26" s="21">
        <v>32</v>
      </c>
      <c r="M26" s="22">
        <f t="shared" si="3"/>
        <v>160</v>
      </c>
      <c r="N26" s="23"/>
      <c r="O26" s="24" t="s">
        <v>53</v>
      </c>
      <c r="P26" s="21">
        <v>160</v>
      </c>
      <c r="Q26" s="37">
        <f t="shared" si="10"/>
        <v>1</v>
      </c>
    </row>
    <row r="27" spans="1:21" ht="24" x14ac:dyDescent="0.25">
      <c r="A27" s="18">
        <v>3</v>
      </c>
      <c r="B27" s="19">
        <v>10139</v>
      </c>
      <c r="C27" s="20" t="s">
        <v>54</v>
      </c>
      <c r="D27" s="21">
        <v>0</v>
      </c>
      <c r="E27" s="21">
        <v>0</v>
      </c>
      <c r="F27" s="21">
        <v>4</v>
      </c>
      <c r="G27" s="21">
        <v>4</v>
      </c>
      <c r="H27" s="21">
        <v>16</v>
      </c>
      <c r="I27" s="21">
        <f t="shared" si="8"/>
        <v>64</v>
      </c>
      <c r="J27" s="21">
        <f t="shared" si="9"/>
        <v>4</v>
      </c>
      <c r="K27" s="21" t="s">
        <v>21</v>
      </c>
      <c r="L27" s="21">
        <v>32</v>
      </c>
      <c r="M27" s="22">
        <f t="shared" si="3"/>
        <v>128</v>
      </c>
      <c r="N27" s="23"/>
      <c r="O27" s="24" t="s">
        <v>54</v>
      </c>
      <c r="P27" s="21">
        <v>160</v>
      </c>
      <c r="Q27" s="37">
        <f t="shared" si="10"/>
        <v>0.8</v>
      </c>
    </row>
    <row r="28" spans="1:21" x14ac:dyDescent="0.25">
      <c r="A28" s="18">
        <v>4</v>
      </c>
      <c r="B28" s="19">
        <v>10117</v>
      </c>
      <c r="C28" s="20" t="s">
        <v>55</v>
      </c>
      <c r="D28" s="21">
        <v>0</v>
      </c>
      <c r="E28" s="21">
        <v>0</v>
      </c>
      <c r="F28" s="21">
        <v>5</v>
      </c>
      <c r="G28" s="21">
        <f t="shared" si="7"/>
        <v>5</v>
      </c>
      <c r="H28" s="21">
        <v>16</v>
      </c>
      <c r="I28" s="21">
        <f t="shared" si="8"/>
        <v>80</v>
      </c>
      <c r="J28" s="21">
        <f t="shared" si="9"/>
        <v>5</v>
      </c>
      <c r="K28" s="21" t="s">
        <v>24</v>
      </c>
      <c r="L28" s="21">
        <v>32</v>
      </c>
      <c r="M28" s="22">
        <f t="shared" si="3"/>
        <v>160</v>
      </c>
      <c r="N28" s="23"/>
      <c r="O28" s="24" t="s">
        <v>56</v>
      </c>
      <c r="P28" s="21">
        <v>160</v>
      </c>
      <c r="Q28" s="37">
        <f t="shared" si="10"/>
        <v>1</v>
      </c>
    </row>
    <row r="29" spans="1:21" ht="24" x14ac:dyDescent="0.25">
      <c r="A29" s="29">
        <v>6</v>
      </c>
      <c r="B29" s="30">
        <v>10021</v>
      </c>
      <c r="C29" s="31" t="s">
        <v>57</v>
      </c>
      <c r="D29" s="32">
        <v>0</v>
      </c>
      <c r="E29" s="32">
        <v>0</v>
      </c>
      <c r="F29" s="32">
        <v>3</v>
      </c>
      <c r="G29" s="32">
        <f t="shared" si="7"/>
        <v>3</v>
      </c>
      <c r="H29" s="32">
        <v>16</v>
      </c>
      <c r="I29" s="32">
        <f t="shared" si="8"/>
        <v>48</v>
      </c>
      <c r="J29" s="32">
        <f t="shared" si="9"/>
        <v>3</v>
      </c>
      <c r="K29" s="32" t="s">
        <v>24</v>
      </c>
      <c r="L29" s="21">
        <v>32</v>
      </c>
      <c r="M29" s="22">
        <f t="shared" si="3"/>
        <v>96</v>
      </c>
      <c r="N29" s="23"/>
      <c r="O29" s="24" t="s">
        <v>58</v>
      </c>
      <c r="P29" s="21">
        <v>120</v>
      </c>
      <c r="Q29" s="37">
        <f t="shared" si="10"/>
        <v>0.8</v>
      </c>
    </row>
    <row r="30" spans="1:21" ht="24" x14ac:dyDescent="0.25">
      <c r="A30" s="18">
        <v>7</v>
      </c>
      <c r="B30" s="19">
        <v>10134</v>
      </c>
      <c r="C30" s="20" t="s">
        <v>59</v>
      </c>
      <c r="D30" s="21">
        <v>0</v>
      </c>
      <c r="E30" s="21">
        <v>0</v>
      </c>
      <c r="F30" s="21">
        <v>4</v>
      </c>
      <c r="G30" s="21">
        <f t="shared" si="7"/>
        <v>4</v>
      </c>
      <c r="H30" s="21">
        <v>16</v>
      </c>
      <c r="I30" s="21">
        <f t="shared" si="8"/>
        <v>64</v>
      </c>
      <c r="J30" s="21">
        <f t="shared" si="9"/>
        <v>4</v>
      </c>
      <c r="K30" s="21" t="s">
        <v>24</v>
      </c>
      <c r="L30" s="21">
        <v>32</v>
      </c>
      <c r="M30" s="22">
        <f t="shared" si="3"/>
        <v>128</v>
      </c>
      <c r="N30" s="23"/>
      <c r="O30" s="24" t="s">
        <v>60</v>
      </c>
      <c r="P30" s="21">
        <v>80</v>
      </c>
      <c r="Q30" s="37">
        <f t="shared" si="10"/>
        <v>1.6</v>
      </c>
    </row>
    <row r="31" spans="1:21" x14ac:dyDescent="0.2">
      <c r="A31" s="53" t="s">
        <v>61</v>
      </c>
      <c r="B31" s="54"/>
      <c r="C31" s="54"/>
      <c r="D31" s="39">
        <f>SUM(D25:D30)</f>
        <v>0</v>
      </c>
      <c r="E31" s="39">
        <f>SUM(E25:E30)</f>
        <v>0</v>
      </c>
      <c r="F31" s="39">
        <f>SUM(F25:F30)</f>
        <v>26</v>
      </c>
      <c r="G31" s="39">
        <f>SUM(G25:G30)</f>
        <v>26</v>
      </c>
      <c r="H31" s="39">
        <v>16</v>
      </c>
      <c r="I31" s="39">
        <f>SUM(I25:I30)</f>
        <v>416</v>
      </c>
      <c r="J31" s="39">
        <f>SUM(J25:J30)</f>
        <v>26</v>
      </c>
      <c r="K31" s="40"/>
      <c r="L31" s="21">
        <v>32</v>
      </c>
      <c r="M31" s="22">
        <f t="shared" si="3"/>
        <v>832</v>
      </c>
      <c r="N31" s="23"/>
      <c r="O31" s="36"/>
      <c r="P31" s="21"/>
      <c r="Q31" s="37"/>
    </row>
    <row r="32" spans="1:21" x14ac:dyDescent="0.25">
      <c r="A32" s="51" t="s">
        <v>62</v>
      </c>
      <c r="B32" s="52"/>
      <c r="C32" s="35"/>
      <c r="D32" s="21"/>
      <c r="E32" s="21"/>
      <c r="F32" s="21"/>
      <c r="G32" s="21"/>
      <c r="H32" s="21"/>
      <c r="I32" s="21"/>
      <c r="J32" s="21"/>
      <c r="K32" s="21"/>
      <c r="L32" s="21">
        <v>32</v>
      </c>
      <c r="M32" s="22">
        <f t="shared" si="3"/>
        <v>0</v>
      </c>
      <c r="N32" s="23"/>
      <c r="O32" s="36"/>
      <c r="P32" s="21"/>
      <c r="Q32" s="37"/>
    </row>
    <row r="33" spans="1:17" ht="24" x14ac:dyDescent="0.25">
      <c r="A33" s="18">
        <v>1</v>
      </c>
      <c r="B33" s="19">
        <v>10135</v>
      </c>
      <c r="C33" s="20" t="s">
        <v>63</v>
      </c>
      <c r="D33" s="21">
        <v>0</v>
      </c>
      <c r="E33" s="21">
        <v>0</v>
      </c>
      <c r="F33" s="21">
        <v>3</v>
      </c>
      <c r="G33" s="21">
        <f t="shared" ref="G33:G39" si="11">+D33+E33+F33</f>
        <v>3</v>
      </c>
      <c r="H33" s="21">
        <v>16</v>
      </c>
      <c r="I33" s="21">
        <f t="shared" ref="I33:I39" si="12">+G33*H33</f>
        <v>48</v>
      </c>
      <c r="J33" s="21">
        <f t="shared" ref="J33:J39" si="13">+G33</f>
        <v>3</v>
      </c>
      <c r="K33" s="21" t="s">
        <v>21</v>
      </c>
      <c r="L33" s="21">
        <v>32</v>
      </c>
      <c r="M33" s="22">
        <f t="shared" si="3"/>
        <v>96</v>
      </c>
      <c r="N33" s="23"/>
      <c r="O33" s="41" t="s">
        <v>25</v>
      </c>
      <c r="P33" s="21">
        <v>160</v>
      </c>
      <c r="Q33" s="37">
        <f t="shared" ref="Q33:Q38" si="14">+M33/P33*1</f>
        <v>0.6</v>
      </c>
    </row>
    <row r="34" spans="1:17" ht="24" x14ac:dyDescent="0.25">
      <c r="A34" s="18">
        <v>2</v>
      </c>
      <c r="B34" s="19">
        <v>10129</v>
      </c>
      <c r="C34" s="20" t="s">
        <v>64</v>
      </c>
      <c r="D34" s="21">
        <v>0</v>
      </c>
      <c r="E34" s="21">
        <v>0</v>
      </c>
      <c r="F34" s="21">
        <v>5</v>
      </c>
      <c r="G34" s="21">
        <f t="shared" si="11"/>
        <v>5</v>
      </c>
      <c r="H34" s="21">
        <v>16</v>
      </c>
      <c r="I34" s="21">
        <f t="shared" si="12"/>
        <v>80</v>
      </c>
      <c r="J34" s="21">
        <f t="shared" si="13"/>
        <v>5</v>
      </c>
      <c r="K34" s="21" t="s">
        <v>21</v>
      </c>
      <c r="L34" s="21">
        <v>32</v>
      </c>
      <c r="M34" s="22">
        <f t="shared" si="3"/>
        <v>160</v>
      </c>
      <c r="N34" s="23"/>
      <c r="O34" s="24" t="s">
        <v>65</v>
      </c>
      <c r="P34" s="21">
        <v>160</v>
      </c>
      <c r="Q34" s="37">
        <f t="shared" si="14"/>
        <v>1</v>
      </c>
    </row>
    <row r="35" spans="1:17" ht="24" x14ac:dyDescent="0.25">
      <c r="A35" s="18">
        <v>3</v>
      </c>
      <c r="B35" s="19">
        <v>10136</v>
      </c>
      <c r="C35" s="20" t="s">
        <v>66</v>
      </c>
      <c r="D35" s="21">
        <v>0</v>
      </c>
      <c r="E35" s="21">
        <v>0</v>
      </c>
      <c r="F35" s="21">
        <v>4</v>
      </c>
      <c r="G35" s="21">
        <f t="shared" si="11"/>
        <v>4</v>
      </c>
      <c r="H35" s="21">
        <v>16</v>
      </c>
      <c r="I35" s="21">
        <f t="shared" si="12"/>
        <v>64</v>
      </c>
      <c r="J35" s="21">
        <f t="shared" si="13"/>
        <v>4</v>
      </c>
      <c r="K35" s="21" t="s">
        <v>21</v>
      </c>
      <c r="L35" s="21">
        <v>32</v>
      </c>
      <c r="M35" s="22">
        <f t="shared" si="3"/>
        <v>128</v>
      </c>
      <c r="N35" s="23"/>
      <c r="O35" s="24" t="s">
        <v>67</v>
      </c>
      <c r="P35" s="21">
        <v>120</v>
      </c>
      <c r="Q35" s="37">
        <f t="shared" si="14"/>
        <v>1.0666666666666667</v>
      </c>
    </row>
    <row r="36" spans="1:17" ht="24" x14ac:dyDescent="0.25">
      <c r="A36" s="18">
        <v>4</v>
      </c>
      <c r="B36" s="19">
        <v>10132</v>
      </c>
      <c r="C36" s="20" t="s">
        <v>68</v>
      </c>
      <c r="D36" s="21">
        <v>0</v>
      </c>
      <c r="E36" s="21">
        <v>0</v>
      </c>
      <c r="F36" s="21">
        <v>3</v>
      </c>
      <c r="G36" s="21">
        <f t="shared" si="11"/>
        <v>3</v>
      </c>
      <c r="H36" s="21">
        <v>16</v>
      </c>
      <c r="I36" s="21">
        <f t="shared" si="12"/>
        <v>48</v>
      </c>
      <c r="J36" s="21">
        <f t="shared" si="13"/>
        <v>3</v>
      </c>
      <c r="K36" s="21" t="s">
        <v>21</v>
      </c>
      <c r="L36" s="21">
        <v>32</v>
      </c>
      <c r="M36" s="22">
        <f t="shared" si="3"/>
        <v>96</v>
      </c>
      <c r="N36" s="23">
        <v>8</v>
      </c>
      <c r="O36" s="24" t="s">
        <v>69</v>
      </c>
      <c r="P36" s="21">
        <v>120</v>
      </c>
      <c r="Q36" s="37">
        <f t="shared" si="14"/>
        <v>0.8</v>
      </c>
    </row>
    <row r="37" spans="1:17" ht="60" x14ac:dyDescent="0.25">
      <c r="A37" s="18">
        <v>5</v>
      </c>
      <c r="B37" s="19">
        <v>10140</v>
      </c>
      <c r="C37" s="20" t="s">
        <v>70</v>
      </c>
      <c r="D37" s="21">
        <v>0</v>
      </c>
      <c r="E37" s="21">
        <v>0</v>
      </c>
      <c r="F37" s="21">
        <v>4</v>
      </c>
      <c r="G37" s="21">
        <f t="shared" si="11"/>
        <v>4</v>
      </c>
      <c r="H37" s="21">
        <v>16</v>
      </c>
      <c r="I37" s="21">
        <f t="shared" si="12"/>
        <v>64</v>
      </c>
      <c r="J37" s="21">
        <f t="shared" si="13"/>
        <v>4</v>
      </c>
      <c r="K37" s="21" t="s">
        <v>21</v>
      </c>
      <c r="L37" s="21">
        <v>32</v>
      </c>
      <c r="M37" s="22">
        <f t="shared" si="3"/>
        <v>128</v>
      </c>
      <c r="N37" s="23"/>
      <c r="O37" s="24" t="s">
        <v>71</v>
      </c>
      <c r="P37" s="21">
        <v>120</v>
      </c>
      <c r="Q37" s="37">
        <f t="shared" si="14"/>
        <v>1.0666666666666667</v>
      </c>
    </row>
    <row r="38" spans="1:17" x14ac:dyDescent="0.25">
      <c r="A38" s="18">
        <v>6</v>
      </c>
      <c r="B38" s="19">
        <v>10142</v>
      </c>
      <c r="C38" s="20" t="s">
        <v>72</v>
      </c>
      <c r="D38" s="21">
        <v>0</v>
      </c>
      <c r="E38" s="21">
        <v>0</v>
      </c>
      <c r="F38" s="21">
        <v>4</v>
      </c>
      <c r="G38" s="21">
        <f t="shared" si="11"/>
        <v>4</v>
      </c>
      <c r="H38" s="21">
        <v>16</v>
      </c>
      <c r="I38" s="21">
        <f t="shared" si="12"/>
        <v>64</v>
      </c>
      <c r="J38" s="21">
        <f t="shared" si="13"/>
        <v>4</v>
      </c>
      <c r="K38" s="21" t="s">
        <v>24</v>
      </c>
      <c r="L38" s="21">
        <v>32</v>
      </c>
      <c r="M38" s="22">
        <f t="shared" si="3"/>
        <v>128</v>
      </c>
      <c r="N38" s="23"/>
      <c r="O38" s="24" t="s">
        <v>73</v>
      </c>
      <c r="P38" s="21">
        <v>120</v>
      </c>
      <c r="Q38" s="37">
        <f t="shared" si="14"/>
        <v>1.0666666666666667</v>
      </c>
    </row>
    <row r="39" spans="1:17" x14ac:dyDescent="0.25">
      <c r="A39" s="18">
        <v>7</v>
      </c>
      <c r="B39" s="19">
        <v>7341</v>
      </c>
      <c r="C39" s="20" t="s">
        <v>74</v>
      </c>
      <c r="D39" s="21">
        <v>0</v>
      </c>
      <c r="E39" s="21">
        <v>0</v>
      </c>
      <c r="F39" s="21">
        <v>6</v>
      </c>
      <c r="G39" s="21">
        <f t="shared" si="11"/>
        <v>6</v>
      </c>
      <c r="H39" s="21">
        <v>16</v>
      </c>
      <c r="I39" s="21">
        <f t="shared" si="12"/>
        <v>96</v>
      </c>
      <c r="J39" s="21">
        <f t="shared" si="13"/>
        <v>6</v>
      </c>
      <c r="K39" s="21" t="s">
        <v>75</v>
      </c>
      <c r="L39" s="21">
        <v>32</v>
      </c>
      <c r="M39" s="22">
        <f t="shared" si="3"/>
        <v>192</v>
      </c>
      <c r="N39" s="23"/>
      <c r="O39" s="36"/>
      <c r="P39" s="21"/>
      <c r="Q39" s="37"/>
    </row>
    <row r="40" spans="1:17" x14ac:dyDescent="0.2">
      <c r="A40" s="53" t="s">
        <v>76</v>
      </c>
      <c r="B40" s="54"/>
      <c r="C40" s="54"/>
      <c r="D40" s="39">
        <f>SUM(D33:D39)</f>
        <v>0</v>
      </c>
      <c r="E40" s="39">
        <f t="shared" ref="E40:G40" si="15">SUM(E33:E39)</f>
        <v>0</v>
      </c>
      <c r="F40" s="39">
        <f t="shared" si="15"/>
        <v>29</v>
      </c>
      <c r="G40" s="39">
        <f t="shared" si="15"/>
        <v>29</v>
      </c>
      <c r="H40" s="39">
        <v>16</v>
      </c>
      <c r="I40" s="39">
        <f t="shared" ref="I40:J40" si="16">SUM(I33:I39)</f>
        <v>464</v>
      </c>
      <c r="J40" s="39">
        <f t="shared" si="16"/>
        <v>29</v>
      </c>
      <c r="K40" s="40"/>
      <c r="L40" s="21">
        <v>32</v>
      </c>
      <c r="M40" s="22">
        <f t="shared" si="3"/>
        <v>928</v>
      </c>
      <c r="N40" s="23"/>
      <c r="O40" s="36"/>
      <c r="P40" s="21"/>
      <c r="Q40" s="37"/>
    </row>
    <row r="41" spans="1:17" x14ac:dyDescent="0.25">
      <c r="A41" s="51" t="s">
        <v>77</v>
      </c>
      <c r="B41" s="52"/>
      <c r="C41" s="35"/>
      <c r="D41" s="21"/>
      <c r="E41" s="21"/>
      <c r="F41" s="21"/>
      <c r="G41" s="21"/>
      <c r="H41" s="21"/>
      <c r="I41" s="21"/>
      <c r="J41" s="21"/>
      <c r="K41" s="21"/>
      <c r="L41" s="21">
        <v>32</v>
      </c>
      <c r="M41" s="22">
        <f t="shared" si="3"/>
        <v>0</v>
      </c>
      <c r="N41" s="23"/>
      <c r="O41" s="36"/>
      <c r="P41" s="21"/>
      <c r="Q41" s="37"/>
    </row>
    <row r="42" spans="1:17" ht="24" x14ac:dyDescent="0.25">
      <c r="A42" s="18">
        <v>1</v>
      </c>
      <c r="B42" s="19">
        <v>10143</v>
      </c>
      <c r="C42" s="20" t="s">
        <v>78</v>
      </c>
      <c r="D42" s="21">
        <v>0</v>
      </c>
      <c r="E42" s="21">
        <v>0</v>
      </c>
      <c r="F42" s="21">
        <v>4</v>
      </c>
      <c r="G42" s="21">
        <f t="shared" ref="G42:G49" si="17">+D42+E42+F42</f>
        <v>4</v>
      </c>
      <c r="H42" s="21">
        <v>16</v>
      </c>
      <c r="I42" s="21">
        <f t="shared" ref="I42:I49" si="18">+G42*H42</f>
        <v>64</v>
      </c>
      <c r="J42" s="21">
        <f t="shared" ref="J42:J49" si="19">+G42</f>
        <v>4</v>
      </c>
      <c r="K42" s="21" t="s">
        <v>21</v>
      </c>
      <c r="L42" s="21">
        <v>32</v>
      </c>
      <c r="M42" s="22">
        <f t="shared" si="3"/>
        <v>128</v>
      </c>
      <c r="N42" s="23"/>
      <c r="O42" s="63" t="s">
        <v>79</v>
      </c>
      <c r="P42" s="21">
        <v>160</v>
      </c>
      <c r="Q42" s="37">
        <f>(+M42+M43)/P42*1</f>
        <v>1.6</v>
      </c>
    </row>
    <row r="43" spans="1:17" ht="24" x14ac:dyDescent="0.25">
      <c r="A43" s="29">
        <v>1</v>
      </c>
      <c r="B43" s="30">
        <v>10151</v>
      </c>
      <c r="C43" s="31" t="s">
        <v>80</v>
      </c>
      <c r="D43" s="32">
        <v>0</v>
      </c>
      <c r="E43" s="32">
        <v>0</v>
      </c>
      <c r="F43" s="32">
        <v>4</v>
      </c>
      <c r="G43" s="32">
        <f t="shared" si="17"/>
        <v>4</v>
      </c>
      <c r="H43" s="32">
        <v>16</v>
      </c>
      <c r="I43" s="32">
        <f t="shared" si="18"/>
        <v>64</v>
      </c>
      <c r="J43" s="32">
        <f t="shared" si="19"/>
        <v>4</v>
      </c>
      <c r="K43" s="32" t="s">
        <v>21</v>
      </c>
      <c r="L43" s="21">
        <v>32</v>
      </c>
      <c r="M43" s="22">
        <f t="shared" si="3"/>
        <v>128</v>
      </c>
      <c r="N43" s="23"/>
      <c r="O43" s="63"/>
      <c r="P43" s="21"/>
      <c r="Q43" s="37"/>
    </row>
    <row r="44" spans="1:17" ht="24" x14ac:dyDescent="0.25">
      <c r="A44" s="18">
        <v>2</v>
      </c>
      <c r="B44" s="19">
        <v>10145</v>
      </c>
      <c r="C44" s="20" t="s">
        <v>81</v>
      </c>
      <c r="D44" s="21">
        <v>0</v>
      </c>
      <c r="E44" s="21">
        <v>0</v>
      </c>
      <c r="F44" s="21">
        <v>3</v>
      </c>
      <c r="G44" s="21">
        <f t="shared" si="17"/>
        <v>3</v>
      </c>
      <c r="H44" s="21">
        <v>16</v>
      </c>
      <c r="I44" s="21">
        <f t="shared" si="18"/>
        <v>48</v>
      </c>
      <c r="J44" s="21">
        <f t="shared" si="19"/>
        <v>3</v>
      </c>
      <c r="K44" s="21" t="s">
        <v>21</v>
      </c>
      <c r="L44" s="21">
        <v>32</v>
      </c>
      <c r="M44" s="22">
        <f t="shared" si="3"/>
        <v>96</v>
      </c>
      <c r="N44" s="23"/>
      <c r="O44" s="24" t="s">
        <v>81</v>
      </c>
      <c r="P44" s="21">
        <v>120</v>
      </c>
      <c r="Q44" s="37">
        <f>+M44/P44*1</f>
        <v>0.8</v>
      </c>
    </row>
    <row r="45" spans="1:17" ht="24" x14ac:dyDescent="0.25">
      <c r="A45" s="18">
        <v>3</v>
      </c>
      <c r="B45" s="19">
        <v>10155</v>
      </c>
      <c r="C45" s="20" t="s">
        <v>82</v>
      </c>
      <c r="D45" s="21">
        <v>0</v>
      </c>
      <c r="E45" s="21">
        <v>0</v>
      </c>
      <c r="F45" s="21">
        <v>4</v>
      </c>
      <c r="G45" s="21">
        <f t="shared" si="17"/>
        <v>4</v>
      </c>
      <c r="H45" s="21">
        <v>16</v>
      </c>
      <c r="I45" s="21">
        <f t="shared" si="18"/>
        <v>64</v>
      </c>
      <c r="J45" s="21">
        <f t="shared" si="19"/>
        <v>4</v>
      </c>
      <c r="K45" s="21" t="s">
        <v>21</v>
      </c>
      <c r="L45" s="21">
        <v>32</v>
      </c>
      <c r="M45" s="22">
        <f t="shared" si="3"/>
        <v>128</v>
      </c>
      <c r="N45" s="23"/>
      <c r="O45" s="24" t="s">
        <v>83</v>
      </c>
      <c r="P45" s="21">
        <v>160</v>
      </c>
      <c r="Q45" s="37">
        <f>+M45/P45*1</f>
        <v>0.8</v>
      </c>
    </row>
    <row r="46" spans="1:17" ht="24" x14ac:dyDescent="0.25">
      <c r="A46" s="18">
        <v>4</v>
      </c>
      <c r="B46" s="19">
        <v>10034</v>
      </c>
      <c r="C46" s="20" t="s">
        <v>84</v>
      </c>
      <c r="D46" s="21">
        <v>0</v>
      </c>
      <c r="E46" s="21">
        <v>0</v>
      </c>
      <c r="F46" s="21">
        <v>3</v>
      </c>
      <c r="G46" s="21">
        <f t="shared" si="17"/>
        <v>3</v>
      </c>
      <c r="H46" s="21">
        <v>16</v>
      </c>
      <c r="I46" s="21">
        <f t="shared" si="18"/>
        <v>48</v>
      </c>
      <c r="J46" s="21">
        <f t="shared" si="19"/>
        <v>3</v>
      </c>
      <c r="K46" s="21" t="s">
        <v>21</v>
      </c>
      <c r="L46" s="21">
        <v>32</v>
      </c>
      <c r="M46" s="22">
        <f t="shared" si="3"/>
        <v>96</v>
      </c>
      <c r="N46" s="23"/>
      <c r="O46" s="24" t="s">
        <v>25</v>
      </c>
      <c r="P46" s="21">
        <v>160</v>
      </c>
      <c r="Q46" s="37">
        <f>+M46/P46*1</f>
        <v>0.6</v>
      </c>
    </row>
    <row r="47" spans="1:17" x14ac:dyDescent="0.25">
      <c r="A47" s="18">
        <v>5</v>
      </c>
      <c r="B47" s="19">
        <v>10159</v>
      </c>
      <c r="C47" s="20" t="s">
        <v>85</v>
      </c>
      <c r="D47" s="21">
        <v>0</v>
      </c>
      <c r="E47" s="21">
        <v>0</v>
      </c>
      <c r="F47" s="21">
        <v>4</v>
      </c>
      <c r="G47" s="21">
        <f t="shared" si="17"/>
        <v>4</v>
      </c>
      <c r="H47" s="21">
        <v>16</v>
      </c>
      <c r="I47" s="21">
        <f t="shared" si="18"/>
        <v>64</v>
      </c>
      <c r="J47" s="21">
        <f t="shared" si="19"/>
        <v>4</v>
      </c>
      <c r="K47" s="21" t="s">
        <v>21</v>
      </c>
      <c r="L47" s="21">
        <v>32</v>
      </c>
      <c r="M47" s="22">
        <f t="shared" si="3"/>
        <v>128</v>
      </c>
      <c r="N47" s="23"/>
      <c r="O47" s="24" t="s">
        <v>86</v>
      </c>
      <c r="P47" s="21">
        <v>160</v>
      </c>
      <c r="Q47" s="37">
        <f>+M47/P47*1</f>
        <v>0.8</v>
      </c>
    </row>
    <row r="48" spans="1:17" ht="24" x14ac:dyDescent="0.25">
      <c r="A48" s="18">
        <v>6</v>
      </c>
      <c r="B48" s="19">
        <v>10160</v>
      </c>
      <c r="C48" s="20" t="s">
        <v>87</v>
      </c>
      <c r="D48" s="21">
        <v>0</v>
      </c>
      <c r="E48" s="21">
        <v>0</v>
      </c>
      <c r="F48" s="21">
        <v>4</v>
      </c>
      <c r="G48" s="21">
        <f t="shared" si="17"/>
        <v>4</v>
      </c>
      <c r="H48" s="21">
        <v>16</v>
      </c>
      <c r="I48" s="21">
        <f t="shared" si="18"/>
        <v>64</v>
      </c>
      <c r="J48" s="21">
        <f t="shared" si="19"/>
        <v>4</v>
      </c>
      <c r="K48" s="21" t="s">
        <v>21</v>
      </c>
      <c r="L48" s="21">
        <v>32</v>
      </c>
      <c r="M48" s="22">
        <f t="shared" si="3"/>
        <v>128</v>
      </c>
      <c r="N48" s="23">
        <v>2</v>
      </c>
      <c r="O48" s="24" t="s">
        <v>88</v>
      </c>
      <c r="P48" s="21">
        <v>120</v>
      </c>
      <c r="Q48" s="37">
        <f>+M48/P48*1</f>
        <v>1.0666666666666667</v>
      </c>
    </row>
    <row r="49" spans="1:17" x14ac:dyDescent="0.25">
      <c r="A49" s="18">
        <v>7</v>
      </c>
      <c r="B49" s="19">
        <v>7342</v>
      </c>
      <c r="C49" s="20" t="s">
        <v>89</v>
      </c>
      <c r="D49" s="21">
        <v>0</v>
      </c>
      <c r="E49" s="21">
        <v>0</v>
      </c>
      <c r="F49" s="21">
        <v>6</v>
      </c>
      <c r="G49" s="21">
        <f t="shared" si="17"/>
        <v>6</v>
      </c>
      <c r="H49" s="21">
        <v>16</v>
      </c>
      <c r="I49" s="21">
        <f t="shared" si="18"/>
        <v>96</v>
      </c>
      <c r="J49" s="21">
        <f t="shared" si="19"/>
        <v>6</v>
      </c>
      <c r="K49" s="21" t="s">
        <v>75</v>
      </c>
      <c r="L49" s="21">
        <v>32</v>
      </c>
      <c r="M49" s="22">
        <f t="shared" si="3"/>
        <v>192</v>
      </c>
      <c r="N49" s="23"/>
      <c r="O49" s="36"/>
      <c r="P49" s="21"/>
      <c r="Q49" s="37"/>
    </row>
    <row r="50" spans="1:17" x14ac:dyDescent="0.2">
      <c r="A50" s="53" t="s">
        <v>90</v>
      </c>
      <c r="B50" s="54"/>
      <c r="C50" s="54"/>
      <c r="D50" s="39">
        <f>SUM(D42:D49)</f>
        <v>0</v>
      </c>
      <c r="E50" s="39">
        <f t="shared" ref="E50:G50" si="20">SUM(E42:E49)</f>
        <v>0</v>
      </c>
      <c r="F50" s="39">
        <f t="shared" si="20"/>
        <v>32</v>
      </c>
      <c r="G50" s="39">
        <f t="shared" si="20"/>
        <v>32</v>
      </c>
      <c r="H50" s="39">
        <v>16</v>
      </c>
      <c r="I50" s="39">
        <f t="shared" ref="I50:J50" si="21">SUM(I42:I49)</f>
        <v>512</v>
      </c>
      <c r="J50" s="39">
        <f t="shared" si="21"/>
        <v>32</v>
      </c>
      <c r="K50" s="40"/>
      <c r="L50" s="21">
        <v>32</v>
      </c>
      <c r="M50" s="22">
        <f t="shared" si="3"/>
        <v>1024</v>
      </c>
      <c r="N50" s="23"/>
      <c r="O50" s="36"/>
      <c r="P50" s="21"/>
      <c r="Q50" s="37"/>
    </row>
    <row r="51" spans="1:17" x14ac:dyDescent="0.25">
      <c r="A51" s="51" t="s">
        <v>91</v>
      </c>
      <c r="B51" s="52"/>
      <c r="C51" s="35"/>
      <c r="D51" s="21"/>
      <c r="E51" s="21"/>
      <c r="F51" s="21"/>
      <c r="G51" s="21"/>
      <c r="H51" s="21"/>
      <c r="I51" s="21"/>
      <c r="J51" s="21"/>
      <c r="K51" s="21"/>
      <c r="L51" s="21">
        <v>32</v>
      </c>
      <c r="M51" s="22">
        <f t="shared" si="3"/>
        <v>0</v>
      </c>
      <c r="N51" s="23"/>
      <c r="O51" s="36"/>
      <c r="P51" s="21"/>
      <c r="Q51" s="37"/>
    </row>
    <row r="52" spans="1:17" ht="24" x14ac:dyDescent="0.25">
      <c r="A52" s="18">
        <v>2</v>
      </c>
      <c r="B52" s="42" t="s">
        <v>92</v>
      </c>
      <c r="C52" s="20" t="s">
        <v>93</v>
      </c>
      <c r="D52" s="21">
        <v>0</v>
      </c>
      <c r="E52" s="21">
        <v>0</v>
      </c>
      <c r="F52" s="21">
        <v>4</v>
      </c>
      <c r="G52" s="21">
        <f t="shared" ref="G52:G57" si="22">+D52+E52+F52</f>
        <v>4</v>
      </c>
      <c r="H52" s="21">
        <v>16</v>
      </c>
      <c r="I52" s="21">
        <f t="shared" ref="I52:I57" si="23">+G52*H52</f>
        <v>64</v>
      </c>
      <c r="J52" s="21">
        <f t="shared" ref="J52:J57" si="24">+G52</f>
        <v>4</v>
      </c>
      <c r="K52" s="21" t="s">
        <v>21</v>
      </c>
      <c r="L52" s="21">
        <v>32</v>
      </c>
      <c r="M52" s="22">
        <f t="shared" si="3"/>
        <v>128</v>
      </c>
      <c r="N52" s="23"/>
      <c r="O52" s="24" t="s">
        <v>94</v>
      </c>
      <c r="P52" s="21">
        <v>120</v>
      </c>
      <c r="Q52" s="37">
        <f>+M52/P52*1</f>
        <v>1.0666666666666667</v>
      </c>
    </row>
    <row r="53" spans="1:17" ht="24" x14ac:dyDescent="0.25">
      <c r="A53" s="18">
        <v>3</v>
      </c>
      <c r="B53" s="19">
        <v>10156</v>
      </c>
      <c r="C53" s="20" t="s">
        <v>95</v>
      </c>
      <c r="D53" s="21">
        <v>0</v>
      </c>
      <c r="E53" s="21">
        <v>0</v>
      </c>
      <c r="F53" s="21">
        <v>4</v>
      </c>
      <c r="G53" s="21">
        <f t="shared" si="22"/>
        <v>4</v>
      </c>
      <c r="H53" s="21">
        <v>16</v>
      </c>
      <c r="I53" s="21">
        <f t="shared" si="23"/>
        <v>64</v>
      </c>
      <c r="J53" s="21">
        <f t="shared" si="24"/>
        <v>4</v>
      </c>
      <c r="K53" s="21" t="s">
        <v>21</v>
      </c>
      <c r="L53" s="21">
        <v>32</v>
      </c>
      <c r="M53" s="22">
        <f t="shared" si="3"/>
        <v>128</v>
      </c>
      <c r="N53" s="23">
        <v>7</v>
      </c>
      <c r="O53" s="24" t="s">
        <v>96</v>
      </c>
      <c r="P53" s="21">
        <v>160</v>
      </c>
      <c r="Q53" s="37">
        <f>+M53/P53*1</f>
        <v>0.8</v>
      </c>
    </row>
    <row r="54" spans="1:17" ht="24" x14ac:dyDescent="0.25">
      <c r="A54" s="18">
        <v>4</v>
      </c>
      <c r="B54" s="19">
        <v>10035</v>
      </c>
      <c r="C54" s="20" t="s">
        <v>97</v>
      </c>
      <c r="D54" s="21">
        <v>0</v>
      </c>
      <c r="E54" s="21">
        <v>0</v>
      </c>
      <c r="F54" s="21">
        <v>3</v>
      </c>
      <c r="G54" s="21">
        <f t="shared" si="22"/>
        <v>3</v>
      </c>
      <c r="H54" s="21">
        <v>16</v>
      </c>
      <c r="I54" s="21">
        <f t="shared" si="23"/>
        <v>48</v>
      </c>
      <c r="J54" s="21">
        <f t="shared" si="24"/>
        <v>3</v>
      </c>
      <c r="K54" s="21" t="s">
        <v>21</v>
      </c>
      <c r="L54" s="21">
        <v>32</v>
      </c>
      <c r="M54" s="22">
        <f t="shared" si="3"/>
        <v>96</v>
      </c>
      <c r="N54" s="23"/>
      <c r="O54" s="24" t="s">
        <v>98</v>
      </c>
      <c r="P54" s="21">
        <v>120</v>
      </c>
      <c r="Q54" s="37">
        <f>+M54/P54*1</f>
        <v>0.8</v>
      </c>
    </row>
    <row r="55" spans="1:17" ht="24" x14ac:dyDescent="0.25">
      <c r="A55" s="18">
        <v>5</v>
      </c>
      <c r="B55" s="19">
        <v>10164</v>
      </c>
      <c r="C55" s="20" t="s">
        <v>99</v>
      </c>
      <c r="D55" s="21">
        <v>0</v>
      </c>
      <c r="E55" s="21">
        <v>0</v>
      </c>
      <c r="F55" s="21">
        <v>4</v>
      </c>
      <c r="G55" s="21">
        <f t="shared" si="22"/>
        <v>4</v>
      </c>
      <c r="H55" s="21">
        <v>16</v>
      </c>
      <c r="I55" s="21">
        <f t="shared" si="23"/>
        <v>64</v>
      </c>
      <c r="J55" s="21">
        <f t="shared" si="24"/>
        <v>4</v>
      </c>
      <c r="K55" s="21" t="s">
        <v>21</v>
      </c>
      <c r="L55" s="21">
        <v>32</v>
      </c>
      <c r="M55" s="22">
        <f t="shared" si="3"/>
        <v>128</v>
      </c>
      <c r="N55" s="23"/>
      <c r="O55" s="24" t="s">
        <v>100</v>
      </c>
      <c r="P55" s="21">
        <v>120</v>
      </c>
      <c r="Q55" s="37">
        <f>+M55/P55*1</f>
        <v>1.0666666666666667</v>
      </c>
    </row>
    <row r="56" spans="1:17" ht="24" x14ac:dyDescent="0.25">
      <c r="A56" s="18">
        <v>6</v>
      </c>
      <c r="B56" s="19">
        <v>10161</v>
      </c>
      <c r="C56" s="20" t="s">
        <v>101</v>
      </c>
      <c r="D56" s="21">
        <v>0</v>
      </c>
      <c r="E56" s="21">
        <v>0</v>
      </c>
      <c r="F56" s="21">
        <v>4</v>
      </c>
      <c r="G56" s="21">
        <f t="shared" si="22"/>
        <v>4</v>
      </c>
      <c r="H56" s="21">
        <v>16</v>
      </c>
      <c r="I56" s="21">
        <f t="shared" si="23"/>
        <v>64</v>
      </c>
      <c r="J56" s="21">
        <f t="shared" si="24"/>
        <v>4</v>
      </c>
      <c r="K56" s="21" t="s">
        <v>21</v>
      </c>
      <c r="L56" s="21">
        <v>32</v>
      </c>
      <c r="M56" s="22">
        <f t="shared" si="3"/>
        <v>128</v>
      </c>
      <c r="N56" s="23">
        <v>3</v>
      </c>
      <c r="O56" s="24" t="s">
        <v>102</v>
      </c>
      <c r="P56" s="21">
        <v>120</v>
      </c>
      <c r="Q56" s="37">
        <f>+M56/P56*1</f>
        <v>1.0666666666666667</v>
      </c>
    </row>
    <row r="57" spans="1:17" x14ac:dyDescent="0.25">
      <c r="A57" s="18">
        <v>7</v>
      </c>
      <c r="B57" s="19">
        <v>7343</v>
      </c>
      <c r="C57" s="20" t="s">
        <v>103</v>
      </c>
      <c r="D57" s="21">
        <v>0</v>
      </c>
      <c r="E57" s="21">
        <v>0</v>
      </c>
      <c r="F57" s="21">
        <v>6</v>
      </c>
      <c r="G57" s="21">
        <f t="shared" si="22"/>
        <v>6</v>
      </c>
      <c r="H57" s="21">
        <v>16</v>
      </c>
      <c r="I57" s="21">
        <f t="shared" si="23"/>
        <v>96</v>
      </c>
      <c r="J57" s="21">
        <f t="shared" si="24"/>
        <v>6</v>
      </c>
      <c r="K57" s="21" t="s">
        <v>75</v>
      </c>
      <c r="L57" s="21">
        <v>32</v>
      </c>
      <c r="M57" s="22">
        <f t="shared" si="3"/>
        <v>192</v>
      </c>
      <c r="N57" s="23"/>
      <c r="O57" s="36"/>
      <c r="P57" s="21"/>
      <c r="Q57" s="37"/>
    </row>
    <row r="58" spans="1:17" x14ac:dyDescent="0.2">
      <c r="A58" s="53" t="s">
        <v>104</v>
      </c>
      <c r="B58" s="54"/>
      <c r="C58" s="54"/>
      <c r="D58" s="39">
        <f>SUM(D52:D57)</f>
        <v>0</v>
      </c>
      <c r="E58" s="39">
        <f>SUM(E52:E57)</f>
        <v>0</v>
      </c>
      <c r="F58" s="39">
        <f>SUM(F52:F57)</f>
        <v>25</v>
      </c>
      <c r="G58" s="39">
        <f>SUM(G52:G57)</f>
        <v>25</v>
      </c>
      <c r="H58" s="39">
        <v>16</v>
      </c>
      <c r="I58" s="39">
        <f>SUM(I52:I57)</f>
        <v>400</v>
      </c>
      <c r="J58" s="39">
        <f>SUM(J52:J57)</f>
        <v>25</v>
      </c>
      <c r="K58" s="40"/>
      <c r="L58" s="21">
        <v>32</v>
      </c>
      <c r="M58" s="22">
        <f t="shared" si="3"/>
        <v>800</v>
      </c>
      <c r="N58" s="23"/>
      <c r="O58" s="36"/>
      <c r="P58" s="21"/>
      <c r="Q58" s="37"/>
    </row>
    <row r="59" spans="1:17" x14ac:dyDescent="0.25">
      <c r="A59" s="51" t="s">
        <v>105</v>
      </c>
      <c r="B59" s="52"/>
      <c r="C59" s="35"/>
      <c r="D59" s="21"/>
      <c r="E59" s="21"/>
      <c r="F59" s="21"/>
      <c r="G59" s="21"/>
      <c r="H59" s="21"/>
      <c r="I59" s="21"/>
      <c r="J59" s="21"/>
      <c r="K59" s="21"/>
      <c r="L59" s="21">
        <v>32</v>
      </c>
      <c r="M59" s="22">
        <f t="shared" si="3"/>
        <v>0</v>
      </c>
      <c r="N59" s="23"/>
      <c r="O59" s="36"/>
      <c r="P59" s="21"/>
      <c r="Q59" s="37"/>
    </row>
    <row r="60" spans="1:17" ht="36" x14ac:dyDescent="0.25">
      <c r="A60" s="18">
        <v>1</v>
      </c>
      <c r="B60" s="19">
        <v>10170</v>
      </c>
      <c r="C60" s="20" t="s">
        <v>106</v>
      </c>
      <c r="D60" s="21">
        <v>0</v>
      </c>
      <c r="E60" s="21">
        <v>0</v>
      </c>
      <c r="F60" s="21">
        <v>4</v>
      </c>
      <c r="G60" s="21">
        <f t="shared" ref="G60:G67" si="25">+D60+E60+F60</f>
        <v>4</v>
      </c>
      <c r="H60" s="21">
        <v>16</v>
      </c>
      <c r="I60" s="21">
        <f t="shared" ref="I60:I67" si="26">+G60*H60</f>
        <v>64</v>
      </c>
      <c r="J60" s="21">
        <f t="shared" ref="J60:J67" si="27">+G60</f>
        <v>4</v>
      </c>
      <c r="K60" s="21" t="s">
        <v>21</v>
      </c>
      <c r="L60" s="21">
        <v>32</v>
      </c>
      <c r="M60" s="22">
        <f t="shared" si="3"/>
        <v>128</v>
      </c>
      <c r="N60" s="23"/>
      <c r="O60" s="24" t="s">
        <v>107</v>
      </c>
      <c r="P60" s="21">
        <v>120</v>
      </c>
      <c r="Q60" s="37">
        <f>+M60/P60*1</f>
        <v>1.0666666666666667</v>
      </c>
    </row>
    <row r="61" spans="1:17" ht="36" x14ac:dyDescent="0.25">
      <c r="A61" s="18">
        <v>2</v>
      </c>
      <c r="B61" s="19">
        <v>10171</v>
      </c>
      <c r="C61" s="20" t="s">
        <v>108</v>
      </c>
      <c r="D61" s="21">
        <v>0</v>
      </c>
      <c r="E61" s="21">
        <v>0</v>
      </c>
      <c r="F61" s="21">
        <v>4</v>
      </c>
      <c r="G61" s="21">
        <f t="shared" si="25"/>
        <v>4</v>
      </c>
      <c r="H61" s="21">
        <v>16</v>
      </c>
      <c r="I61" s="21">
        <f t="shared" si="26"/>
        <v>64</v>
      </c>
      <c r="J61" s="21">
        <f t="shared" si="27"/>
        <v>4</v>
      </c>
      <c r="K61" s="21" t="s">
        <v>21</v>
      </c>
      <c r="L61" s="21">
        <v>32</v>
      </c>
      <c r="M61" s="22">
        <f t="shared" si="3"/>
        <v>128</v>
      </c>
      <c r="N61" s="23">
        <v>5</v>
      </c>
      <c r="O61" s="24" t="s">
        <v>109</v>
      </c>
      <c r="P61" s="21">
        <v>160</v>
      </c>
      <c r="Q61" s="37">
        <f>+M61/P61*1</f>
        <v>0.8</v>
      </c>
    </row>
    <row r="62" spans="1:17" x14ac:dyDescent="0.25">
      <c r="A62" s="18">
        <v>3</v>
      </c>
      <c r="B62" s="19">
        <v>10173</v>
      </c>
      <c r="C62" s="20" t="s">
        <v>110</v>
      </c>
      <c r="D62" s="21">
        <v>0</v>
      </c>
      <c r="E62" s="21">
        <v>0</v>
      </c>
      <c r="F62" s="21">
        <v>4</v>
      </c>
      <c r="G62" s="21">
        <f t="shared" si="25"/>
        <v>4</v>
      </c>
      <c r="H62" s="21">
        <v>16</v>
      </c>
      <c r="I62" s="21">
        <f t="shared" si="26"/>
        <v>64</v>
      </c>
      <c r="J62" s="21">
        <f t="shared" si="27"/>
        <v>4</v>
      </c>
      <c r="K62" s="21" t="s">
        <v>21</v>
      </c>
      <c r="L62" s="21">
        <v>32</v>
      </c>
      <c r="M62" s="22">
        <f t="shared" si="3"/>
        <v>128</v>
      </c>
      <c r="N62" s="61">
        <v>6</v>
      </c>
      <c r="O62" s="63" t="s">
        <v>111</v>
      </c>
      <c r="P62" s="21">
        <v>160</v>
      </c>
      <c r="Q62" s="37">
        <f>(M62+M63)/P62*1</f>
        <v>1.6</v>
      </c>
    </row>
    <row r="63" spans="1:17" x14ac:dyDescent="0.25">
      <c r="A63" s="29">
        <v>2</v>
      </c>
      <c r="B63" s="30">
        <v>10174</v>
      </c>
      <c r="C63" s="31" t="s">
        <v>112</v>
      </c>
      <c r="D63" s="32">
        <v>0</v>
      </c>
      <c r="E63" s="32">
        <v>0</v>
      </c>
      <c r="F63" s="32">
        <v>4</v>
      </c>
      <c r="G63" s="32">
        <f t="shared" si="25"/>
        <v>4</v>
      </c>
      <c r="H63" s="32">
        <v>16</v>
      </c>
      <c r="I63" s="32">
        <f t="shared" si="26"/>
        <v>64</v>
      </c>
      <c r="J63" s="32">
        <f t="shared" si="27"/>
        <v>4</v>
      </c>
      <c r="K63" s="32" t="s">
        <v>21</v>
      </c>
      <c r="L63" s="21">
        <v>32</v>
      </c>
      <c r="M63" s="22">
        <f t="shared" si="3"/>
        <v>128</v>
      </c>
      <c r="N63" s="62"/>
      <c r="O63" s="63"/>
      <c r="P63" s="21"/>
      <c r="Q63" s="37"/>
    </row>
    <row r="64" spans="1:17" ht="36" x14ac:dyDescent="0.25">
      <c r="A64" s="18">
        <v>4</v>
      </c>
      <c r="B64" s="19">
        <v>10175</v>
      </c>
      <c r="C64" s="20" t="s">
        <v>113</v>
      </c>
      <c r="D64" s="21">
        <v>0</v>
      </c>
      <c r="E64" s="21">
        <v>0</v>
      </c>
      <c r="F64" s="21">
        <v>4</v>
      </c>
      <c r="G64" s="21">
        <f t="shared" si="25"/>
        <v>4</v>
      </c>
      <c r="H64" s="21">
        <v>16</v>
      </c>
      <c r="I64" s="21">
        <f t="shared" si="26"/>
        <v>64</v>
      </c>
      <c r="J64" s="21">
        <f t="shared" si="27"/>
        <v>4</v>
      </c>
      <c r="K64" s="21" t="s">
        <v>21</v>
      </c>
      <c r="L64" s="21">
        <v>32</v>
      </c>
      <c r="M64" s="22">
        <f t="shared" si="3"/>
        <v>128</v>
      </c>
      <c r="N64" s="23"/>
      <c r="O64" s="24" t="s">
        <v>114</v>
      </c>
      <c r="P64" s="21">
        <v>120</v>
      </c>
      <c r="Q64" s="37">
        <f>+M64/P64*1</f>
        <v>1.0666666666666667</v>
      </c>
    </row>
    <row r="65" spans="1:17" ht="24" x14ac:dyDescent="0.25">
      <c r="A65" s="18">
        <v>5</v>
      </c>
      <c r="B65" s="19">
        <v>10176</v>
      </c>
      <c r="C65" s="20" t="s">
        <v>115</v>
      </c>
      <c r="D65" s="21">
        <v>0</v>
      </c>
      <c r="E65" s="21">
        <v>0</v>
      </c>
      <c r="F65" s="21">
        <v>4</v>
      </c>
      <c r="G65" s="21">
        <f t="shared" si="25"/>
        <v>4</v>
      </c>
      <c r="H65" s="21">
        <v>16</v>
      </c>
      <c r="I65" s="21">
        <f t="shared" si="26"/>
        <v>64</v>
      </c>
      <c r="J65" s="21">
        <f t="shared" si="27"/>
        <v>4</v>
      </c>
      <c r="K65" s="21" t="s">
        <v>24</v>
      </c>
      <c r="L65" s="21">
        <v>32</v>
      </c>
      <c r="M65" s="22">
        <f t="shared" si="3"/>
        <v>128</v>
      </c>
      <c r="N65" s="23"/>
      <c r="O65" s="24" t="s">
        <v>116</v>
      </c>
      <c r="P65" s="21">
        <v>120</v>
      </c>
      <c r="Q65" s="37">
        <f>+M65/P65*1</f>
        <v>1.0666666666666667</v>
      </c>
    </row>
    <row r="66" spans="1:17" ht="24" x14ac:dyDescent="0.25">
      <c r="A66" s="18">
        <v>6</v>
      </c>
      <c r="B66" s="19">
        <v>10177</v>
      </c>
      <c r="C66" s="20" t="s">
        <v>117</v>
      </c>
      <c r="D66" s="21">
        <v>0</v>
      </c>
      <c r="E66" s="21">
        <v>0</v>
      </c>
      <c r="F66" s="21">
        <v>4</v>
      </c>
      <c r="G66" s="21">
        <f t="shared" si="25"/>
        <v>4</v>
      </c>
      <c r="H66" s="21">
        <v>16</v>
      </c>
      <c r="I66" s="21">
        <f t="shared" si="26"/>
        <v>64</v>
      </c>
      <c r="J66" s="21">
        <f t="shared" si="27"/>
        <v>4</v>
      </c>
      <c r="K66" s="21" t="s">
        <v>24</v>
      </c>
      <c r="L66" s="21">
        <v>32</v>
      </c>
      <c r="M66" s="22">
        <f t="shared" si="3"/>
        <v>128</v>
      </c>
      <c r="N66" s="23"/>
      <c r="O66" s="28" t="s">
        <v>25</v>
      </c>
      <c r="P66" s="21"/>
      <c r="Q66" s="37"/>
    </row>
    <row r="67" spans="1:17" x14ac:dyDescent="0.25">
      <c r="A67" s="18">
        <v>7</v>
      </c>
      <c r="B67" s="19">
        <v>10181</v>
      </c>
      <c r="C67" s="20" t="s">
        <v>118</v>
      </c>
      <c r="D67" s="21">
        <v>0</v>
      </c>
      <c r="E67" s="21">
        <v>0</v>
      </c>
      <c r="F67" s="21">
        <v>3</v>
      </c>
      <c r="G67" s="21">
        <f t="shared" si="25"/>
        <v>3</v>
      </c>
      <c r="H67" s="21">
        <v>16</v>
      </c>
      <c r="I67" s="21">
        <f t="shared" si="26"/>
        <v>48</v>
      </c>
      <c r="J67" s="21">
        <f t="shared" si="27"/>
        <v>3</v>
      </c>
      <c r="K67" s="21" t="s">
        <v>21</v>
      </c>
      <c r="L67" s="21">
        <v>32</v>
      </c>
      <c r="M67" s="22">
        <f t="shared" si="3"/>
        <v>96</v>
      </c>
      <c r="N67" s="23"/>
      <c r="O67" s="28" t="s">
        <v>25</v>
      </c>
      <c r="P67" s="21"/>
      <c r="Q67" s="37"/>
    </row>
    <row r="68" spans="1:17" x14ac:dyDescent="0.2">
      <c r="A68" s="53" t="s">
        <v>119</v>
      </c>
      <c r="B68" s="54"/>
      <c r="C68" s="54"/>
      <c r="D68" s="39">
        <f>SUM(D60:D67)</f>
        <v>0</v>
      </c>
      <c r="E68" s="39">
        <f>SUM(E60:E67)</f>
        <v>0</v>
      </c>
      <c r="F68" s="39">
        <f>SUM(F60:F67)</f>
        <v>31</v>
      </c>
      <c r="G68" s="39">
        <f>SUM(G60:G67)</f>
        <v>31</v>
      </c>
      <c r="H68" s="39">
        <v>16</v>
      </c>
      <c r="I68" s="39">
        <f>SUM(I60:I67)</f>
        <v>496</v>
      </c>
      <c r="J68" s="39">
        <f>SUM(J60:J67)</f>
        <v>31</v>
      </c>
      <c r="K68" s="40"/>
      <c r="L68" s="21">
        <v>32</v>
      </c>
      <c r="M68" s="22">
        <f t="shared" si="3"/>
        <v>992</v>
      </c>
      <c r="N68" s="23"/>
      <c r="O68" s="36"/>
      <c r="P68" s="21"/>
      <c r="Q68" s="37"/>
    </row>
    <row r="69" spans="1:17" x14ac:dyDescent="0.25">
      <c r="A69" s="51" t="s">
        <v>120</v>
      </c>
      <c r="B69" s="52"/>
      <c r="C69" s="35"/>
      <c r="D69" s="21"/>
      <c r="E69" s="21"/>
      <c r="F69" s="21"/>
      <c r="G69" s="21"/>
      <c r="H69" s="21"/>
      <c r="I69" s="21"/>
      <c r="J69" s="21"/>
      <c r="K69" s="21"/>
      <c r="L69" s="21">
        <v>32</v>
      </c>
      <c r="M69" s="22">
        <f t="shared" si="3"/>
        <v>0</v>
      </c>
      <c r="N69" s="23"/>
      <c r="O69" s="36"/>
      <c r="P69" s="21"/>
      <c r="Q69" s="37"/>
    </row>
    <row r="70" spans="1:17" ht="36" x14ac:dyDescent="0.25">
      <c r="A70" s="18">
        <v>1</v>
      </c>
      <c r="B70" s="19">
        <v>10172</v>
      </c>
      <c r="C70" s="20" t="s">
        <v>121</v>
      </c>
      <c r="D70" s="21">
        <v>0</v>
      </c>
      <c r="E70" s="21">
        <v>0</v>
      </c>
      <c r="F70" s="21">
        <v>4</v>
      </c>
      <c r="G70" s="21">
        <f t="shared" ref="G70:G71" si="28">+D70+E70+F70</f>
        <v>4</v>
      </c>
      <c r="H70" s="21">
        <v>16</v>
      </c>
      <c r="I70" s="21">
        <f t="shared" ref="I70:I71" si="29">+G70*H70</f>
        <v>64</v>
      </c>
      <c r="J70" s="21">
        <f t="shared" ref="J70:J71" si="30">+G70</f>
        <v>4</v>
      </c>
      <c r="K70" s="21" t="s">
        <v>21</v>
      </c>
      <c r="L70" s="21">
        <v>32</v>
      </c>
      <c r="M70" s="22">
        <f t="shared" si="3"/>
        <v>128</v>
      </c>
      <c r="N70" s="23">
        <v>6</v>
      </c>
      <c r="O70" s="24" t="s">
        <v>122</v>
      </c>
      <c r="P70" s="21">
        <v>120</v>
      </c>
      <c r="Q70" s="37">
        <f>+M70/P70*1</f>
        <v>1.0666666666666667</v>
      </c>
    </row>
    <row r="71" spans="1:17" x14ac:dyDescent="0.25">
      <c r="A71" s="18">
        <v>3</v>
      </c>
      <c r="B71" s="19">
        <v>7346</v>
      </c>
      <c r="C71" s="20" t="s">
        <v>123</v>
      </c>
      <c r="D71" s="21">
        <v>0</v>
      </c>
      <c r="E71" s="21">
        <v>0</v>
      </c>
      <c r="F71" s="21">
        <v>2</v>
      </c>
      <c r="G71" s="21">
        <f t="shared" si="28"/>
        <v>2</v>
      </c>
      <c r="H71" s="21">
        <v>16</v>
      </c>
      <c r="I71" s="21">
        <f t="shared" si="29"/>
        <v>32</v>
      </c>
      <c r="J71" s="21">
        <f t="shared" si="30"/>
        <v>2</v>
      </c>
      <c r="K71" s="21" t="s">
        <v>75</v>
      </c>
      <c r="L71" s="21">
        <v>32</v>
      </c>
      <c r="M71" s="22">
        <f t="shared" si="3"/>
        <v>64</v>
      </c>
      <c r="N71" s="23"/>
      <c r="O71" s="36"/>
      <c r="P71" s="21"/>
      <c r="Q71" s="37"/>
    </row>
    <row r="72" spans="1:17" ht="24" x14ac:dyDescent="0.25">
      <c r="A72" s="18">
        <v>4</v>
      </c>
      <c r="B72" s="19">
        <v>10549</v>
      </c>
      <c r="C72" s="20" t="s">
        <v>124</v>
      </c>
      <c r="D72" s="21">
        <v>0</v>
      </c>
      <c r="E72" s="21">
        <v>0</v>
      </c>
      <c r="F72" s="21">
        <v>2</v>
      </c>
      <c r="G72" s="21">
        <f>+D72+E72+F72</f>
        <v>2</v>
      </c>
      <c r="H72" s="21">
        <v>16</v>
      </c>
      <c r="I72" s="21">
        <f>+G72*H72</f>
        <v>32</v>
      </c>
      <c r="J72" s="21">
        <f>+G72</f>
        <v>2</v>
      </c>
      <c r="K72" s="21" t="s">
        <v>24</v>
      </c>
      <c r="L72" s="21">
        <v>32</v>
      </c>
      <c r="M72" s="22">
        <f t="shared" si="3"/>
        <v>64</v>
      </c>
      <c r="N72" s="23"/>
      <c r="O72" s="41" t="s">
        <v>25</v>
      </c>
      <c r="P72" s="21">
        <v>120</v>
      </c>
      <c r="Q72" s="37">
        <f>+M72/P72*1</f>
        <v>0.53333333333333333</v>
      </c>
    </row>
    <row r="73" spans="1:17" x14ac:dyDescent="0.25">
      <c r="A73" s="18">
        <v>5</v>
      </c>
      <c r="B73" s="19">
        <v>7403</v>
      </c>
      <c r="C73" s="20" t="s">
        <v>125</v>
      </c>
      <c r="D73" s="21">
        <v>0</v>
      </c>
      <c r="E73" s="21">
        <v>0</v>
      </c>
      <c r="F73" s="21">
        <v>2</v>
      </c>
      <c r="G73" s="21">
        <f>+D73+E73+F73</f>
        <v>2</v>
      </c>
      <c r="H73" s="21">
        <v>16</v>
      </c>
      <c r="I73" s="21">
        <f>+G73*H73</f>
        <v>32</v>
      </c>
      <c r="J73" s="21">
        <f>+G73</f>
        <v>2</v>
      </c>
      <c r="K73" s="21" t="s">
        <v>126</v>
      </c>
      <c r="L73" s="21">
        <v>32</v>
      </c>
      <c r="M73" s="22">
        <f t="shared" ref="M73:M85" si="31">+J73*L73</f>
        <v>64</v>
      </c>
      <c r="N73" s="23"/>
      <c r="O73" s="41" t="s">
        <v>25</v>
      </c>
      <c r="P73" s="21"/>
      <c r="Q73" s="37"/>
    </row>
    <row r="74" spans="1:17" ht="24" x14ac:dyDescent="0.25">
      <c r="A74" s="18">
        <v>6</v>
      </c>
      <c r="B74" s="19">
        <v>10179</v>
      </c>
      <c r="C74" s="20" t="s">
        <v>127</v>
      </c>
      <c r="D74" s="21">
        <v>0</v>
      </c>
      <c r="E74" s="21">
        <v>0</v>
      </c>
      <c r="F74" s="21">
        <v>4</v>
      </c>
      <c r="G74" s="21">
        <f>+D74+E74+F74</f>
        <v>4</v>
      </c>
      <c r="H74" s="21">
        <v>16</v>
      </c>
      <c r="I74" s="21">
        <f>+G74*H74</f>
        <v>64</v>
      </c>
      <c r="J74" s="21">
        <f>+G74</f>
        <v>4</v>
      </c>
      <c r="K74" s="21" t="s">
        <v>128</v>
      </c>
      <c r="L74" s="21">
        <v>32</v>
      </c>
      <c r="M74" s="22">
        <f t="shared" si="31"/>
        <v>128</v>
      </c>
      <c r="N74" s="23">
        <v>5</v>
      </c>
      <c r="O74" s="24" t="s">
        <v>129</v>
      </c>
      <c r="P74" s="21">
        <v>120</v>
      </c>
      <c r="Q74" s="37">
        <f>+M74/P74*1</f>
        <v>1.0666666666666667</v>
      </c>
    </row>
    <row r="75" spans="1:17" ht="24" x14ac:dyDescent="0.25">
      <c r="A75" s="18">
        <v>7</v>
      </c>
      <c r="B75" s="19">
        <v>10180</v>
      </c>
      <c r="C75" s="20" t="s">
        <v>130</v>
      </c>
      <c r="D75" s="21">
        <v>0</v>
      </c>
      <c r="E75" s="21">
        <v>0</v>
      </c>
      <c r="F75" s="21">
        <v>3</v>
      </c>
      <c r="G75" s="21">
        <f>+D75+E75+F75</f>
        <v>3</v>
      </c>
      <c r="H75" s="21">
        <v>16</v>
      </c>
      <c r="I75" s="21">
        <f>+G75*H75</f>
        <v>48</v>
      </c>
      <c r="J75" s="21">
        <f>+G75</f>
        <v>3</v>
      </c>
      <c r="K75" s="21" t="s">
        <v>128</v>
      </c>
      <c r="L75" s="21">
        <v>32</v>
      </c>
      <c r="M75" s="22">
        <f t="shared" si="31"/>
        <v>96</v>
      </c>
      <c r="N75" s="23"/>
      <c r="O75" s="24" t="s">
        <v>131</v>
      </c>
      <c r="P75" s="21">
        <v>120</v>
      </c>
      <c r="Q75" s="37">
        <f>+M75/P75*1</f>
        <v>0.8</v>
      </c>
    </row>
    <row r="76" spans="1:17" x14ac:dyDescent="0.2">
      <c r="A76" s="53" t="s">
        <v>132</v>
      </c>
      <c r="B76" s="54"/>
      <c r="C76" s="54"/>
      <c r="D76" s="39">
        <f>SUM(D70:D75)</f>
        <v>0</v>
      </c>
      <c r="E76" s="39">
        <f>SUM(E70:E75)</f>
        <v>0</v>
      </c>
      <c r="F76" s="39">
        <f>SUM(F70:F75)</f>
        <v>17</v>
      </c>
      <c r="G76" s="39">
        <f>SUM(G70:G75)</f>
        <v>17</v>
      </c>
      <c r="H76" s="39">
        <v>16</v>
      </c>
      <c r="I76" s="39">
        <f>SUM(I70:I75)</f>
        <v>272</v>
      </c>
      <c r="J76" s="39">
        <f>SUM(J70:J75)</f>
        <v>17</v>
      </c>
      <c r="K76" s="40"/>
      <c r="L76" s="21">
        <v>32</v>
      </c>
      <c r="M76" s="22">
        <f t="shared" si="31"/>
        <v>544</v>
      </c>
      <c r="N76" s="23"/>
      <c r="O76" s="36"/>
      <c r="P76" s="21"/>
      <c r="Q76" s="37"/>
    </row>
    <row r="77" spans="1:17" x14ac:dyDescent="0.25">
      <c r="A77" s="51" t="s">
        <v>133</v>
      </c>
      <c r="B77" s="52"/>
      <c r="C77" s="35"/>
      <c r="D77" s="21"/>
      <c r="E77" s="21"/>
      <c r="F77" s="21"/>
      <c r="G77" s="21"/>
      <c r="H77" s="21"/>
      <c r="I77" s="21"/>
      <c r="J77" s="21"/>
      <c r="K77" s="21"/>
      <c r="L77" s="21">
        <v>32</v>
      </c>
      <c r="M77" s="22">
        <f t="shared" si="31"/>
        <v>0</v>
      </c>
      <c r="N77" s="23"/>
      <c r="O77" s="36"/>
      <c r="P77" s="21"/>
      <c r="Q77" s="37"/>
    </row>
    <row r="78" spans="1:17" x14ac:dyDescent="0.25">
      <c r="A78" s="18">
        <v>1</v>
      </c>
      <c r="B78" s="19">
        <v>10185</v>
      </c>
      <c r="C78" s="20" t="s">
        <v>134</v>
      </c>
      <c r="D78" s="21">
        <v>0</v>
      </c>
      <c r="E78" s="21">
        <v>0</v>
      </c>
      <c r="F78" s="21">
        <v>3</v>
      </c>
      <c r="G78" s="21">
        <f t="shared" ref="G78:G84" si="32">+D78+E78+F78</f>
        <v>3</v>
      </c>
      <c r="H78" s="21">
        <v>16</v>
      </c>
      <c r="I78" s="21">
        <f t="shared" ref="I78:I84" si="33">+G78*H78</f>
        <v>48</v>
      </c>
      <c r="J78" s="21">
        <f t="shared" ref="J78:J84" si="34">+G78</f>
        <v>3</v>
      </c>
      <c r="K78" s="21" t="s">
        <v>21</v>
      </c>
      <c r="L78" s="21">
        <v>32</v>
      </c>
      <c r="M78" s="22">
        <f t="shared" si="31"/>
        <v>96</v>
      </c>
      <c r="N78" s="23"/>
      <c r="O78" s="41" t="s">
        <v>25</v>
      </c>
      <c r="P78" s="21">
        <v>160</v>
      </c>
      <c r="Q78" s="37">
        <f>+M78/P78*1</f>
        <v>0.6</v>
      </c>
    </row>
    <row r="79" spans="1:17" ht="24" x14ac:dyDescent="0.25">
      <c r="A79" s="18">
        <v>2</v>
      </c>
      <c r="B79" s="19">
        <v>10055</v>
      </c>
      <c r="C79" s="20" t="s">
        <v>135</v>
      </c>
      <c r="D79" s="21">
        <v>0</v>
      </c>
      <c r="E79" s="21">
        <v>0</v>
      </c>
      <c r="F79" s="21">
        <v>3</v>
      </c>
      <c r="G79" s="21">
        <f t="shared" si="32"/>
        <v>3</v>
      </c>
      <c r="H79" s="21">
        <v>16</v>
      </c>
      <c r="I79" s="21">
        <f t="shared" si="33"/>
        <v>48</v>
      </c>
      <c r="J79" s="21">
        <f t="shared" si="34"/>
        <v>3</v>
      </c>
      <c r="K79" s="21" t="s">
        <v>24</v>
      </c>
      <c r="L79" s="21">
        <v>32</v>
      </c>
      <c r="M79" s="22">
        <f t="shared" si="31"/>
        <v>96</v>
      </c>
      <c r="N79" s="23"/>
      <c r="O79" s="24" t="s">
        <v>136</v>
      </c>
      <c r="P79" s="21">
        <v>120</v>
      </c>
      <c r="Q79" s="37">
        <f>+M79/P79*1</f>
        <v>0.8</v>
      </c>
    </row>
    <row r="80" spans="1:17" x14ac:dyDescent="0.25">
      <c r="A80" s="18">
        <v>3</v>
      </c>
      <c r="B80" s="19">
        <v>7348</v>
      </c>
      <c r="C80" s="20" t="s">
        <v>137</v>
      </c>
      <c r="D80" s="21">
        <v>0</v>
      </c>
      <c r="E80" s="21">
        <v>0</v>
      </c>
      <c r="F80" s="21">
        <v>2</v>
      </c>
      <c r="G80" s="21">
        <f t="shared" si="32"/>
        <v>2</v>
      </c>
      <c r="H80" s="21">
        <v>16</v>
      </c>
      <c r="I80" s="21">
        <f t="shared" si="33"/>
        <v>32</v>
      </c>
      <c r="J80" s="21">
        <f t="shared" si="34"/>
        <v>2</v>
      </c>
      <c r="K80" s="21" t="s">
        <v>75</v>
      </c>
      <c r="L80" s="21">
        <v>32</v>
      </c>
      <c r="M80" s="22">
        <f t="shared" si="31"/>
        <v>64</v>
      </c>
      <c r="N80" s="23"/>
      <c r="O80" s="36"/>
      <c r="P80" s="21"/>
      <c r="Q80" s="37"/>
    </row>
    <row r="81" spans="1:17" x14ac:dyDescent="0.25">
      <c r="A81" s="18">
        <v>4</v>
      </c>
      <c r="B81" s="19">
        <v>7404</v>
      </c>
      <c r="C81" s="20" t="s">
        <v>138</v>
      </c>
      <c r="D81" s="21">
        <v>0</v>
      </c>
      <c r="E81" s="21">
        <v>0</v>
      </c>
      <c r="F81" s="21">
        <v>2</v>
      </c>
      <c r="G81" s="21">
        <f t="shared" si="32"/>
        <v>2</v>
      </c>
      <c r="H81" s="21">
        <v>16</v>
      </c>
      <c r="I81" s="21">
        <f t="shared" si="33"/>
        <v>32</v>
      </c>
      <c r="J81" s="21">
        <f t="shared" si="34"/>
        <v>2</v>
      </c>
      <c r="K81" s="21" t="s">
        <v>126</v>
      </c>
      <c r="L81" s="21">
        <v>32</v>
      </c>
      <c r="M81" s="22">
        <f t="shared" si="31"/>
        <v>64</v>
      </c>
      <c r="N81" s="23"/>
      <c r="O81" s="28" t="s">
        <v>25</v>
      </c>
      <c r="P81" s="21"/>
      <c r="Q81" s="37"/>
    </row>
    <row r="82" spans="1:17" x14ac:dyDescent="0.25">
      <c r="A82" s="18">
        <v>5</v>
      </c>
      <c r="B82" s="19">
        <v>7405</v>
      </c>
      <c r="C82" s="20" t="s">
        <v>139</v>
      </c>
      <c r="D82" s="21">
        <v>0</v>
      </c>
      <c r="E82" s="21">
        <v>0</v>
      </c>
      <c r="F82" s="21">
        <v>2</v>
      </c>
      <c r="G82" s="21">
        <f t="shared" si="32"/>
        <v>2</v>
      </c>
      <c r="H82" s="21">
        <v>16</v>
      </c>
      <c r="I82" s="21">
        <f t="shared" si="33"/>
        <v>32</v>
      </c>
      <c r="J82" s="21">
        <f t="shared" si="34"/>
        <v>2</v>
      </c>
      <c r="K82" s="21" t="s">
        <v>126</v>
      </c>
      <c r="L82" s="21">
        <v>32</v>
      </c>
      <c r="M82" s="22">
        <f t="shared" si="31"/>
        <v>64</v>
      </c>
      <c r="N82" s="23"/>
      <c r="O82" s="28" t="s">
        <v>25</v>
      </c>
      <c r="P82" s="21"/>
      <c r="Q82" s="37"/>
    </row>
    <row r="83" spans="1:17" ht="24" x14ac:dyDescent="0.25">
      <c r="A83" s="18">
        <v>6</v>
      </c>
      <c r="B83" s="19">
        <v>10181</v>
      </c>
      <c r="C83" s="20" t="s">
        <v>140</v>
      </c>
      <c r="D83" s="21">
        <v>0</v>
      </c>
      <c r="E83" s="21">
        <v>0</v>
      </c>
      <c r="F83" s="21">
        <v>4</v>
      </c>
      <c r="G83" s="21">
        <f t="shared" si="32"/>
        <v>4</v>
      </c>
      <c r="H83" s="21">
        <v>16</v>
      </c>
      <c r="I83" s="21">
        <f t="shared" si="33"/>
        <v>64</v>
      </c>
      <c r="J83" s="21">
        <f t="shared" si="34"/>
        <v>4</v>
      </c>
      <c r="K83" s="21" t="s">
        <v>128</v>
      </c>
      <c r="L83" s="21">
        <v>32</v>
      </c>
      <c r="M83" s="22">
        <f t="shared" si="31"/>
        <v>128</v>
      </c>
      <c r="N83" s="23"/>
      <c r="O83" s="28" t="s">
        <v>25</v>
      </c>
      <c r="P83" s="21"/>
      <c r="Q83" s="37"/>
    </row>
    <row r="84" spans="1:17" ht="24" x14ac:dyDescent="0.25">
      <c r="A84" s="18">
        <v>7</v>
      </c>
      <c r="B84" s="19">
        <v>10183</v>
      </c>
      <c r="C84" s="20" t="s">
        <v>141</v>
      </c>
      <c r="D84" s="21">
        <v>0</v>
      </c>
      <c r="E84" s="21">
        <v>0</v>
      </c>
      <c r="F84" s="21">
        <v>4</v>
      </c>
      <c r="G84" s="21">
        <f t="shared" si="32"/>
        <v>4</v>
      </c>
      <c r="H84" s="21">
        <v>16</v>
      </c>
      <c r="I84" s="21">
        <f t="shared" si="33"/>
        <v>64</v>
      </c>
      <c r="J84" s="21">
        <f t="shared" si="34"/>
        <v>4</v>
      </c>
      <c r="K84" s="21" t="s">
        <v>128</v>
      </c>
      <c r="L84" s="21">
        <v>32</v>
      </c>
      <c r="M84" s="22">
        <f t="shared" si="31"/>
        <v>128</v>
      </c>
      <c r="N84" s="23"/>
      <c r="O84" s="24" t="s">
        <v>142</v>
      </c>
      <c r="P84" s="21">
        <v>160</v>
      </c>
      <c r="Q84" s="37">
        <f>+M84/P84*1</f>
        <v>0.8</v>
      </c>
    </row>
    <row r="85" spans="1:17" ht="12.75" thickBot="1" x14ac:dyDescent="0.25">
      <c r="A85" s="55" t="s">
        <v>143</v>
      </c>
      <c r="B85" s="56"/>
      <c r="C85" s="57"/>
      <c r="D85" s="43">
        <f>SUM(D78:D84)</f>
        <v>0</v>
      </c>
      <c r="E85" s="43">
        <f>SUM(E78:E84)</f>
        <v>0</v>
      </c>
      <c r="F85" s="43">
        <f>SUM(F78:F84)</f>
        <v>20</v>
      </c>
      <c r="G85" s="43">
        <f>SUM(G78:G84)</f>
        <v>20</v>
      </c>
      <c r="H85" s="43">
        <v>16</v>
      </c>
      <c r="I85" s="43">
        <f>SUM(I78:I84)</f>
        <v>320</v>
      </c>
      <c r="J85" s="43">
        <f>SUM(J78:J84)</f>
        <v>20</v>
      </c>
      <c r="K85" s="44"/>
      <c r="L85" s="44"/>
      <c r="M85" s="45">
        <f t="shared" si="31"/>
        <v>0</v>
      </c>
      <c r="N85" s="46"/>
      <c r="O85" s="47"/>
      <c r="P85" s="46"/>
      <c r="Q85" s="48"/>
    </row>
    <row r="86" spans="1:17" ht="37.5" customHeight="1" thickBot="1" x14ac:dyDescent="0.3">
      <c r="A86" s="58" t="s">
        <v>144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</sheetData>
  <mergeCells count="38">
    <mergeCell ref="A5:M5"/>
    <mergeCell ref="O5:Q5"/>
    <mergeCell ref="A1:Q1"/>
    <mergeCell ref="A2:Q2"/>
    <mergeCell ref="A3:Q3"/>
    <mergeCell ref="A4:M4"/>
    <mergeCell ref="O4:Q4"/>
    <mergeCell ref="U19:U21"/>
    <mergeCell ref="A23:C23"/>
    <mergeCell ref="A24:B24"/>
    <mergeCell ref="A7:B7"/>
    <mergeCell ref="O10:O11"/>
    <mergeCell ref="P10:P11"/>
    <mergeCell ref="Q10:Q11"/>
    <mergeCell ref="A15:B15"/>
    <mergeCell ref="O19:O20"/>
    <mergeCell ref="P19:P20"/>
    <mergeCell ref="Q19:Q20"/>
    <mergeCell ref="O42:O43"/>
    <mergeCell ref="A50:C50"/>
    <mergeCell ref="R19:R21"/>
    <mergeCell ref="S19:S21"/>
    <mergeCell ref="T19:T21"/>
    <mergeCell ref="A68:C68"/>
    <mergeCell ref="A31:C31"/>
    <mergeCell ref="A32:B32"/>
    <mergeCell ref="A40:C40"/>
    <mergeCell ref="A41:B41"/>
    <mergeCell ref="A51:B51"/>
    <mergeCell ref="A58:C58"/>
    <mergeCell ref="A59:B59"/>
    <mergeCell ref="N62:N63"/>
    <mergeCell ref="O62:O63"/>
    <mergeCell ref="A69:B69"/>
    <mergeCell ref="A76:C76"/>
    <mergeCell ref="A77:B77"/>
    <mergeCell ref="A85:C85"/>
    <mergeCell ref="A86:Q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LINEA-ACADE-CONT</dc:creator>
  <cp:lastModifiedBy>DIR-ADM-EMPRESAS</cp:lastModifiedBy>
  <dcterms:created xsi:type="dcterms:W3CDTF">2018-04-26T14:27:10Z</dcterms:created>
  <dcterms:modified xsi:type="dcterms:W3CDTF">2018-04-26T15:07:40Z</dcterms:modified>
</cp:coreProperties>
</file>